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CDA0B8C-6B38-410B-B697-F3D560510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画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コード!$A$1:$F$211</definedName>
    <definedName name="_xlnm.Print_Area" localSheetId="1">出品者リスト貼付用!$A$7:$K$246</definedName>
    <definedName name="_xlnm.Print_Area" localSheetId="2">出品数貼付用!$B$5:$E$106</definedName>
    <definedName name="_xlnm.Print_Area" localSheetId="0">'地区理事出力用(感想画)'!$A$1:$I$16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7" i="10" l="1"/>
  <c r="G16" i="10"/>
  <c r="G15" i="10"/>
  <c r="G14" i="10"/>
  <c r="G13" i="10"/>
  <c r="G12" i="10"/>
  <c r="D17" i="10"/>
  <c r="D16" i="10"/>
  <c r="D15" i="10"/>
  <c r="D14" i="10"/>
  <c r="D13" i="10"/>
  <c r="D12" i="10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W3" i="10" l="1"/>
  <c r="V3" i="10"/>
  <c r="U3" i="10"/>
  <c r="T3" i="10"/>
  <c r="S3" i="10"/>
  <c r="R3" i="10"/>
  <c r="Q3" i="10"/>
  <c r="P3" i="10"/>
  <c r="O3" i="10"/>
  <c r="N3" i="10"/>
  <c r="M3" i="10"/>
  <c r="L3" i="10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2" i="15" l="1"/>
  <c r="C9" i="10" s="1"/>
  <c r="B2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0" i="10" l="1"/>
  <c r="A19" i="10"/>
  <c r="C8" i="10"/>
  <c r="J3" i="10"/>
  <c r="K3" i="10" l="1"/>
</calcChain>
</file>

<file path=xl/sharedStrings.xml><?xml version="1.0" encoding="utf-8"?>
<sst xmlns="http://schemas.openxmlformats.org/spreadsheetml/2006/main" count="951" uniqueCount="549">
  <si>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</si>
  <si>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</si>
  <si>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</si>
  <si>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</si>
  <si>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</si>
  <si>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</si>
  <si>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</si>
  <si>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</si>
  <si>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</si>
  <si>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</si>
  <si>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</si>
  <si>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</si>
  <si>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</si>
  <si>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</si>
  <si>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</si>
  <si>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校数</t>
    <rPh sb="0" eb="2">
      <t>コウスウ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</si>
  <si>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</si>
  <si>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</si>
  <si>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</si>
  <si>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</si>
  <si>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</si>
  <si>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</si>
  <si>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</si>
  <si>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</si>
  <si>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</si>
  <si>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</si>
  <si>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</si>
  <si>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</si>
  <si>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長大附属</t>
    <rPh sb="0" eb="1">
      <t>チョウ</t>
    </rPh>
    <rPh sb="2" eb="4">
      <t>フゾク</t>
    </rPh>
    <phoneticPr fontId="13"/>
  </si>
  <si>
    <t>私立</t>
  </si>
  <si>
    <t>長崎精道</t>
    <rPh sb="0" eb="4">
      <t>ショウガッコウ</t>
    </rPh>
    <phoneticPr fontId="13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</si>
  <si>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</si>
  <si>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</si>
  <si>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</si>
  <si>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</si>
  <si>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</si>
  <si>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</si>
  <si>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佐世保市立</t>
    <rPh sb="0" eb="5">
      <t>サセボシリツ</t>
    </rPh>
    <phoneticPr fontId="15"/>
  </si>
  <si>
    <t>宮</t>
    <phoneticPr fontId="15"/>
  </si>
  <si>
    <t>佐世保</t>
    <rPh sb="0" eb="3">
      <t>サセボ</t>
    </rPh>
    <phoneticPr fontId="15"/>
  </si>
  <si>
    <t>私立</t>
    <rPh sb="0" eb="2">
      <t>シリツ</t>
    </rPh>
    <phoneticPr fontId="15"/>
  </si>
  <si>
    <t>佐世保</t>
    <phoneticPr fontId="1"/>
  </si>
  <si>
    <t>ろう 佐世保分校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</si>
  <si>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</si>
  <si>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島原市立</t>
    <rPh sb="0" eb="4">
      <t>シマバラシリツ</t>
    </rPh>
    <phoneticPr fontId="15"/>
  </si>
  <si>
    <t>島原</t>
    <rPh sb="0" eb="2">
      <t>シマバラ</t>
    </rPh>
    <phoneticPr fontId="15"/>
  </si>
  <si>
    <t>島原特支</t>
    <rPh sb="0" eb="2">
      <t>シマバラ</t>
    </rPh>
    <rPh sb="2" eb="3">
      <t>トク</t>
    </rPh>
    <rPh sb="3" eb="4">
      <t>ササ</t>
    </rPh>
    <phoneticPr fontId="15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</si>
  <si>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</si>
  <si>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</si>
  <si>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諫早特支</t>
    <rPh sb="0" eb="2">
      <t>イサハヤ</t>
    </rPh>
    <rPh sb="2" eb="3">
      <t>トク</t>
    </rPh>
    <rPh sb="3" eb="4">
      <t>ササ</t>
    </rPh>
    <phoneticPr fontId="15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</si>
  <si>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</si>
  <si>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</si>
  <si>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</si>
  <si>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大村</t>
  </si>
  <si>
    <t>ろう学校</t>
    <rPh sb="2" eb="4">
      <t>ガッコウ</t>
    </rPh>
    <phoneticPr fontId="15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</si>
  <si>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</si>
  <si>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大村特支</t>
    <rPh sb="0" eb="2">
      <t>オオムラ</t>
    </rPh>
    <rPh sb="2" eb="3">
      <t>トク</t>
    </rPh>
    <rPh sb="3" eb="4">
      <t>ササ</t>
    </rPh>
    <phoneticPr fontId="15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</si>
  <si>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</si>
  <si>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</si>
  <si>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</si>
  <si>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</si>
  <si>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</si>
  <si>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</si>
  <si>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</si>
  <si>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</si>
  <si>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</si>
  <si>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</si>
  <si>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</si>
  <si>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</si>
  <si>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</si>
  <si>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 椛島分校</t>
    <rPh sb="0" eb="2">
      <t>フクエ</t>
    </rPh>
    <rPh sb="5" eb="7">
      <t>ブンコウ</t>
    </rPh>
    <phoneticPr fontId="15"/>
  </si>
  <si>
    <t>R2 休校</t>
    <rPh sb="3" eb="5">
      <t>キュウコウ</t>
    </rPh>
    <phoneticPr fontId="15"/>
  </si>
  <si>
    <t>鶴南特支 五島分校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</si>
  <si>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</si>
  <si>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</si>
  <si>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</si>
  <si>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</si>
  <si>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</si>
  <si>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</si>
  <si>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</si>
  <si>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</si>
  <si>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</si>
  <si>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</si>
  <si>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</si>
  <si>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西彼杵郡</t>
  </si>
  <si>
    <t>盲学校</t>
    <rPh sb="0" eb="1">
      <t>モウ</t>
    </rPh>
    <rPh sb="1" eb="3">
      <t>ガッコウ</t>
    </rPh>
    <phoneticPr fontId="15"/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</si>
  <si>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</si>
  <si>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</si>
  <si>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</si>
  <si>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</si>
  <si>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</si>
  <si>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</si>
  <si>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</si>
  <si>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桜が丘特支</t>
    <rPh sb="3" eb="4">
      <t>トク</t>
    </rPh>
    <rPh sb="4" eb="5">
      <t>ササ</t>
    </rPh>
    <phoneticPr fontId="15"/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</si>
  <si>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</si>
  <si>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</si>
  <si>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</si>
  <si>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</si>
  <si>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</si>
  <si>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</si>
  <si>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</si>
  <si>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</si>
  <si>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</si>
  <si>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</si>
  <si>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</si>
  <si>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</si>
  <si>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</si>
  <si>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</si>
  <si>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</si>
  <si>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</si>
  <si>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</si>
  <si>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</si>
  <si>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</si>
  <si>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</si>
  <si>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</si>
  <si>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</si>
  <si>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</si>
  <si>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</si>
  <si>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</si>
  <si>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</si>
  <si>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</si>
  <si>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</si>
  <si>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</si>
  <si>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</si>
  <si>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</si>
  <si>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</si>
  <si>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</si>
  <si>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</si>
  <si>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↓この列は入力しない</t>
    <rPh sb="3" eb="4">
      <t>レツ</t>
    </rPh>
    <rPh sb="5" eb="7">
      <t>ニュウリョク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</si>
  <si>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</si>
  <si>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中学校</t>
    <rPh sb="0" eb="3">
      <t>チュウガッコウ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</si>
  <si>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</si>
  <si>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</si>
  <si>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</si>
  <si>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</si>
  <si>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</si>
  <si>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</si>
  <si>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</si>
  <si>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</si>
  <si>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</si>
  <si>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</si>
  <si>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</si>
  <si>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13"/>
  </si>
  <si>
    <t>長崎市立日吉中</t>
    <phoneticPr fontId="1"/>
  </si>
  <si>
    <t>茂木</t>
    <phoneticPr fontId="1"/>
  </si>
  <si>
    <t>長崎市立茂木中</t>
    <phoneticPr fontId="1"/>
  </si>
  <si>
    <t>南</t>
    <phoneticPr fontId="13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</si>
  <si>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</si>
  <si>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</si>
  <si>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</si>
  <si>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</si>
  <si>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</si>
  <si>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</si>
  <si>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</si>
  <si>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</si>
  <si>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</si>
  <si>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</si>
  <si>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</si>
  <si>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</si>
  <si>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</si>
  <si>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</si>
  <si>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</si>
  <si>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</si>
  <si>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</si>
  <si>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</si>
  <si>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</si>
  <si>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</si>
  <si>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</si>
  <si>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</si>
  <si>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</si>
  <si>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</si>
  <si>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</si>
  <si>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</si>
  <si>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</si>
  <si>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</si>
  <si>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</si>
  <si>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</si>
  <si>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</si>
  <si>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</si>
  <si>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</si>
  <si>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</si>
  <si>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</si>
  <si>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</si>
  <si>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</si>
  <si>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</si>
  <si>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</si>
  <si>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</si>
  <si>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</si>
  <si>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</si>
  <si>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</si>
  <si>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</si>
  <si>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</si>
  <si>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13"/>
  </si>
  <si>
    <t>長崎市立伊王島中</t>
    <phoneticPr fontId="1"/>
  </si>
  <si>
    <t>高島</t>
    <rPh sb="0" eb="1">
      <t>タカ</t>
    </rPh>
    <rPh sb="1" eb="2">
      <t>シマ</t>
    </rPh>
    <phoneticPr fontId="13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</si>
  <si>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</si>
  <si>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</si>
  <si>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</si>
  <si>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13"/>
  </si>
  <si>
    <t>長崎市立池島中</t>
    <phoneticPr fontId="1"/>
  </si>
  <si>
    <t>外海</t>
    <rPh sb="0" eb="2">
      <t>ソトメ</t>
    </rPh>
    <phoneticPr fontId="13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</si>
  <si>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</si>
  <si>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</si>
  <si>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</si>
  <si>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</si>
  <si>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</si>
  <si>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</si>
  <si>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</si>
  <si>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</si>
  <si>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</si>
  <si>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13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</si>
  <si>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</si>
  <si>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</si>
  <si>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</t>
  </si>
  <si>
    <t>長崎南山中</t>
    <rPh sb="4" eb="5">
      <t>チュウ</t>
    </rPh>
    <phoneticPr fontId="1"/>
  </si>
  <si>
    <t>活水</t>
    <phoneticPr fontId="13"/>
  </si>
  <si>
    <t>活水中</t>
    <rPh sb="2" eb="3">
      <t>ナカ</t>
    </rPh>
    <phoneticPr fontId="13"/>
  </si>
  <si>
    <t>玉成附属</t>
    <rPh sb="2" eb="4">
      <t>フゾク</t>
    </rPh>
    <phoneticPr fontId="13"/>
  </si>
  <si>
    <t>長崎玉成高等学校附属中</t>
    <rPh sb="8" eb="10">
      <t>フゾク</t>
    </rPh>
    <rPh sb="10" eb="11">
      <t>チュウ</t>
    </rPh>
    <phoneticPr fontId="13"/>
  </si>
  <si>
    <t>純心</t>
    <phoneticPr fontId="13"/>
  </si>
  <si>
    <t>純心中</t>
    <phoneticPr fontId="13"/>
  </si>
  <si>
    <t>長崎精道中</t>
    <phoneticPr fontId="13"/>
  </si>
  <si>
    <t>精道三川台</t>
  </si>
  <si>
    <t>精道三川台中</t>
    <phoneticPr fontId="1"/>
  </si>
  <si>
    <t>県立鶴南特別支援 中学部</t>
    <rPh sb="9" eb="11">
      <t>チュウガク</t>
    </rPh>
    <phoneticPr fontId="15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</si>
  <si>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</si>
  <si>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</si>
  <si>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5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</si>
  <si>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</si>
  <si>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</si>
  <si>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</si>
  <si>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</si>
  <si>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</si>
  <si>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</si>
  <si>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</si>
  <si>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</si>
  <si>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</si>
  <si>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</si>
  <si>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</si>
  <si>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</si>
  <si>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</si>
  <si>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</si>
  <si>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</si>
  <si>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</si>
  <si>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</si>
  <si>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13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</si>
  <si>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</si>
  <si>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</si>
  <si>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</si>
  <si>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</si>
  <si>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</si>
  <si>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</si>
  <si>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</si>
  <si>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</si>
  <si>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</si>
  <si>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</si>
  <si>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</si>
  <si>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</si>
  <si>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</si>
  <si>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</si>
  <si>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</si>
  <si>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</si>
  <si>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</si>
  <si>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</si>
  <si>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</si>
  <si>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</si>
  <si>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</si>
  <si>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</si>
  <si>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</si>
  <si>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</si>
  <si>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</si>
  <si>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</si>
  <si>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</si>
  <si>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</si>
  <si>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</si>
  <si>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13"/>
  </si>
  <si>
    <t>佐世保市立浅子小中</t>
    <phoneticPr fontId="1"/>
  </si>
  <si>
    <t>黒島</t>
    <rPh sb="0" eb="2">
      <t>クロシマ</t>
    </rPh>
    <phoneticPr fontId="13"/>
  </si>
  <si>
    <t>佐世保市立黒島小中</t>
    <phoneticPr fontId="1"/>
  </si>
  <si>
    <t>佐世保北</t>
    <rPh sb="0" eb="3">
      <t>サセボ</t>
    </rPh>
    <phoneticPr fontId="13"/>
  </si>
  <si>
    <t>長崎県立佐世保北中</t>
    <rPh sb="0" eb="2">
      <t>ナガサキ</t>
    </rPh>
    <rPh sb="2" eb="4">
      <t>ケンリツ</t>
    </rPh>
    <phoneticPr fontId="13"/>
  </si>
  <si>
    <t>聖和女子学院</t>
    <phoneticPr fontId="13"/>
  </si>
  <si>
    <t>聖和女子学院中学校</t>
    <rPh sb="6" eb="9">
      <t>チュウガッコウ</t>
    </rPh>
    <phoneticPr fontId="13"/>
  </si>
  <si>
    <t>九州文化学園</t>
    <rPh sb="0" eb="2">
      <t>キュウシュウ</t>
    </rPh>
    <rPh sb="2" eb="4">
      <t>ブンカ</t>
    </rPh>
    <rPh sb="4" eb="6">
      <t>ガクエン</t>
    </rPh>
    <phoneticPr fontId="13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</si>
  <si>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13"/>
  </si>
  <si>
    <t>県立ろう 佐世保分校 中学部</t>
    <rPh sb="11" eb="13">
      <t>チュウガク</t>
    </rPh>
    <phoneticPr fontId="15"/>
  </si>
  <si>
    <t>佐世保</t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</si>
  <si>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</si>
  <si>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</si>
  <si>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</si>
  <si>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</si>
  <si>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</si>
  <si>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</si>
  <si>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</si>
  <si>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</si>
  <si>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</si>
  <si>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</si>
  <si>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</si>
  <si>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</si>
  <si>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</si>
  <si>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</si>
  <si>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</si>
  <si>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</si>
  <si>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</si>
  <si>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</si>
  <si>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</si>
  <si>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</si>
  <si>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</si>
  <si>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</si>
  <si>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</si>
  <si>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</si>
  <si>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</si>
  <si>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</si>
  <si>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</si>
  <si>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</si>
  <si>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</si>
  <si>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</si>
  <si>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</si>
  <si>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</si>
  <si>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</si>
  <si>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</si>
  <si>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</si>
  <si>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</si>
  <si>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</si>
  <si>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</si>
  <si>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</si>
  <si>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13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</si>
  <si>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13"/>
  </si>
  <si>
    <t>私立</t>
    <phoneticPr fontId="15"/>
  </si>
  <si>
    <t>長崎日本大学</t>
    <rPh sb="0" eb="2">
      <t>ナガサキ</t>
    </rPh>
    <rPh sb="2" eb="4">
      <t>ニホン</t>
    </rPh>
    <rPh sb="4" eb="6">
      <t>ダイガク</t>
    </rPh>
    <phoneticPr fontId="13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</si>
  <si>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13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</si>
  <si>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</si>
  <si>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</si>
  <si>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</si>
  <si>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</si>
  <si>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</si>
  <si>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</si>
  <si>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</si>
  <si>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</si>
  <si>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</si>
  <si>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</si>
  <si>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</si>
  <si>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</si>
  <si>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</si>
  <si>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</si>
  <si>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</si>
  <si>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</si>
  <si>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</si>
  <si>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5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</si>
  <si>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</si>
  <si>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</si>
  <si>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</si>
  <si>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</si>
  <si>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</si>
  <si>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</si>
  <si>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</si>
  <si>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</si>
  <si>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13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</si>
  <si>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</si>
  <si>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</si>
  <si>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</si>
  <si>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</si>
  <si>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</si>
  <si>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</si>
  <si>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</si>
  <si>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5"/>
  </si>
  <si>
    <t>御厨</t>
    <phoneticPr fontId="1"/>
  </si>
  <si>
    <t>松浦市立御厨中</t>
    <phoneticPr fontId="1"/>
  </si>
  <si>
    <t>青島</t>
    <phoneticPr fontId="13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</si>
  <si>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</si>
  <si>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</si>
  <si>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</si>
  <si>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</si>
  <si>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</si>
  <si>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</si>
  <si>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</si>
  <si>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</si>
  <si>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</si>
  <si>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</si>
  <si>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</si>
  <si>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</si>
  <si>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</si>
  <si>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</si>
  <si>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</si>
  <si>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</si>
  <si>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</si>
  <si>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</si>
  <si>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</si>
  <si>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13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</si>
  <si>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</si>
  <si>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</si>
  <si>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</si>
  <si>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</si>
  <si>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</si>
  <si>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</si>
  <si>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</si>
  <si>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</si>
  <si>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</si>
  <si>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</si>
  <si>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</si>
  <si>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13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</si>
  <si>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</si>
  <si>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</si>
  <si>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</si>
  <si>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13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</si>
  <si>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</si>
  <si>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</si>
  <si>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</si>
  <si>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13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</si>
  <si>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</si>
  <si>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</si>
  <si>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</si>
  <si>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</si>
  <si>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</si>
  <si>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5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</si>
  <si>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5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</si>
  <si>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</si>
  <si>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</si>
  <si>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</si>
  <si>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</si>
  <si>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</si>
  <si>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</si>
  <si>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13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</si>
  <si>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</si>
  <si>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</si>
  <si>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</si>
  <si>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13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</si>
  <si>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</si>
  <si>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</si>
  <si>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</si>
  <si>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13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</si>
  <si>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</si>
  <si>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</si>
  <si>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</si>
  <si>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13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</si>
  <si>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</si>
  <si>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</si>
  <si>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</si>
  <si>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</si>
  <si>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</si>
  <si>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</si>
  <si>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13"/>
  </si>
  <si>
    <t>西海市立大崎中</t>
    <phoneticPr fontId="1"/>
  </si>
  <si>
    <t>江島</t>
    <rPh sb="0" eb="2">
      <t>エシマ</t>
    </rPh>
    <phoneticPr fontId="13"/>
  </si>
  <si>
    <t>西海市立江島中</t>
    <phoneticPr fontId="1"/>
  </si>
  <si>
    <t>平島</t>
    <rPh sb="0" eb="2">
      <t>ヒラシマ</t>
    </rPh>
    <phoneticPr fontId="13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</si>
  <si>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</si>
  <si>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</si>
  <si>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</si>
  <si>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</si>
  <si>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</si>
  <si>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</si>
  <si>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</si>
  <si>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</si>
  <si>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</si>
  <si>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</si>
  <si>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</si>
  <si>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</si>
  <si>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</si>
  <si>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</si>
  <si>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</si>
  <si>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</si>
  <si>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</si>
  <si>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</si>
  <si>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</si>
  <si>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</si>
  <si>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</si>
  <si>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</si>
  <si>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</si>
  <si>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</si>
  <si>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</si>
  <si>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</si>
  <si>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</si>
  <si>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</si>
  <si>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</si>
  <si>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</si>
  <si>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</si>
  <si>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</si>
  <si>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</si>
  <si>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</si>
  <si>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</si>
  <si>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</si>
  <si>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</si>
  <si>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</si>
  <si>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</si>
  <si>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</si>
  <si>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</si>
  <si>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</si>
  <si>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</si>
  <si>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</si>
  <si>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5"/>
  </si>
  <si>
    <t>青雲</t>
    <rPh sb="0" eb="1">
      <t>アオ</t>
    </rPh>
    <rPh sb="1" eb="2">
      <t>クモ</t>
    </rPh>
    <phoneticPr fontId="15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</si>
  <si>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</si>
  <si>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</si>
  <si>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13"/>
  </si>
  <si>
    <t>東彼杵町立東彼杵中</t>
    <rPh sb="8" eb="9">
      <t>チュウ</t>
    </rPh>
    <phoneticPr fontId="15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</si>
  <si>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</si>
  <si>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</si>
  <si>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5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</si>
  <si>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5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</si>
  <si>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5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</si>
  <si>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</si>
  <si>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</si>
  <si>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5"/>
  </si>
  <si>
    <t>佐々</t>
  </si>
  <si>
    <t>佐々町立佐々中</t>
    <rPh sb="6" eb="7">
      <t>チュウ</t>
    </rPh>
    <phoneticPr fontId="15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</si>
  <si>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</si>
  <si>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</si>
  <si>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</si>
  <si>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</si>
  <si>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</si>
  <si>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</si>
  <si>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</si>
  <si>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</si>
  <si>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</si>
  <si>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</si>
  <si>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中学校・中学部</t>
    <rPh sb="0" eb="1">
      <t>チュウ</t>
    </rPh>
    <rPh sb="4" eb="5">
      <t>チュウ</t>
    </rPh>
    <rPh sb="6" eb="7">
      <t>ブ</t>
    </rPh>
    <phoneticPr fontId="1"/>
  </si>
  <si>
    <t>応募作品集計票　地区理事用　　（中学校・中学部用）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7">
      <t>チュウ</t>
    </rPh>
    <rPh sb="20" eb="21">
      <t>チュウ</t>
    </rPh>
    <rPh sb="22" eb="23">
      <t>ブ</t>
    </rPh>
    <rPh sb="23" eb="24">
      <t>ヨウ</t>
    </rPh>
    <phoneticPr fontId="1"/>
  </si>
  <si>
    <t>各地区中学校・中学部用</t>
    <rPh sb="0" eb="1">
      <t>カク</t>
    </rPh>
    <rPh sb="1" eb="3">
      <t>チク</t>
    </rPh>
    <rPh sb="3" eb="4">
      <t>チュウ</t>
    </rPh>
    <rPh sb="7" eb="8">
      <t>チュウ</t>
    </rPh>
    <rPh sb="9" eb="10">
      <t>ブ</t>
    </rPh>
    <rPh sb="10" eb="11">
      <t>ヨウ</t>
    </rPh>
    <phoneticPr fontId="1"/>
  </si>
  <si>
    <t>代表出品数</t>
    <rPh sb="0" eb="2">
      <t>ダイヒョウ</t>
    </rPh>
    <rPh sb="2" eb="4">
      <t>シュッピン</t>
    </rPh>
    <rPh sb="4" eb="5">
      <t>スウ</t>
    </rPh>
    <phoneticPr fontId="1"/>
  </si>
  <si>
    <t>出品総数</t>
    <rPh sb="0" eb="2">
      <t>シュッピン</t>
    </rPh>
    <rPh sb="2" eb="4">
      <t>ソウスウ</t>
    </rPh>
    <phoneticPr fontId="1"/>
  </si>
  <si>
    <t>No.</t>
  </si>
  <si>
    <t>ふりがな</t>
  </si>
  <si>
    <t>絵の題名</t>
    <rPh sb="0" eb="1">
      <t>エ</t>
    </rPh>
    <rPh sb="2" eb="4">
      <t>ダイメイ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</si>
  <si>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</si>
  <si>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</si>
  <si>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</si>
  <si>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指定図書</t>
    <rPh sb="0" eb="2">
      <t>シテイ</t>
    </rPh>
    <rPh sb="2" eb="4">
      <t>トショ</t>
    </rPh>
    <phoneticPr fontId="1"/>
  </si>
  <si>
    <t>自由図書</t>
    <rPh sb="0" eb="2">
      <t>ジユウ</t>
    </rPh>
    <rPh sb="2" eb="4">
      <t>トショ</t>
    </rPh>
    <phoneticPr fontId="1"/>
  </si>
  <si>
    <t>西日本
読書感想画
コンクール</t>
    <rPh sb="0" eb="1">
      <t>ニシ</t>
    </rPh>
    <rPh sb="1" eb="3">
      <t>ニホン</t>
    </rPh>
    <rPh sb="4" eb="6">
      <t>ドクショ</t>
    </rPh>
    <rPh sb="6" eb="8">
      <t>カンソウ</t>
    </rPh>
    <rPh sb="8" eb="9">
      <t>ガ</t>
    </rPh>
    <phoneticPr fontId="1"/>
  </si>
  <si>
    <t>指定</t>
    <rPh sb="0" eb="2">
      <t>シテイ</t>
    </rPh>
    <phoneticPr fontId="1"/>
  </si>
  <si>
    <t>課１年</t>
    <rPh sb="0" eb="1">
      <t>カ</t>
    </rPh>
    <rPh sb="2" eb="3">
      <t>ネン</t>
    </rPh>
    <phoneticPr fontId="1"/>
  </si>
  <si>
    <t>課２年</t>
    <rPh sb="0" eb="1">
      <t>カ</t>
    </rPh>
    <rPh sb="2" eb="3">
      <t>ネン</t>
    </rPh>
    <phoneticPr fontId="1"/>
  </si>
  <si>
    <t>課３年</t>
    <rPh sb="0" eb="1">
      <t>カ</t>
    </rPh>
    <rPh sb="2" eb="3">
      <t>ネン</t>
    </rPh>
    <phoneticPr fontId="1"/>
  </si>
  <si>
    <t>自１年</t>
    <rPh sb="0" eb="1">
      <t>ジ</t>
    </rPh>
    <rPh sb="2" eb="3">
      <t>ネン</t>
    </rPh>
    <phoneticPr fontId="1"/>
  </si>
  <si>
    <t>自２年</t>
    <rPh sb="0" eb="1">
      <t>ジ</t>
    </rPh>
    <rPh sb="2" eb="3">
      <t>ネン</t>
    </rPh>
    <phoneticPr fontId="1"/>
  </si>
  <si>
    <t>自３年</t>
    <rPh sb="0" eb="1">
      <t>ジ</t>
    </rPh>
    <rPh sb="2" eb="3">
      <t>ネン</t>
    </rPh>
    <phoneticPr fontId="1"/>
  </si>
  <si>
    <t>↓７行目から１０６行目までに各学校から送付された集計票(感想画ファイルの学校ｺｰﾄﾞと校内出品数(O4:U4の範囲)を選択して「コピー」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ガ</t>
    </rPh>
    <rPh sb="36" eb="38">
      <t>ガッコウ</t>
    </rPh>
    <rPh sb="43" eb="45">
      <t>コウナイ</t>
    </rPh>
    <rPh sb="45" eb="47">
      <t>シュッピン</t>
    </rPh>
    <rPh sb="47" eb="48">
      <t>スウ</t>
    </rPh>
    <rPh sb="55" eb="57">
      <t>ハンイ</t>
    </rPh>
    <rPh sb="59" eb="61">
      <t>センタク</t>
    </rPh>
    <phoneticPr fontId="1"/>
  </si>
  <si>
    <t>↓　　　※C6～I列最後までを範囲指定した上でをC列を利用して並べ替えできます。提出確認などにご利用ください。</t>
    <rPh sb="9" eb="10">
      <t>レツ</t>
    </rPh>
    <rPh sb="10" eb="12">
      <t>サイゴ</t>
    </rPh>
    <rPh sb="15" eb="17">
      <t>ハンイ</t>
    </rPh>
    <rPh sb="17" eb="19">
      <t>シテイ</t>
    </rPh>
    <rPh sb="21" eb="22">
      <t>ウエ</t>
    </rPh>
    <rPh sb="25" eb="26">
      <t>レツ</t>
    </rPh>
    <rPh sb="27" eb="29">
      <t>リヨウ</t>
    </rPh>
    <rPh sb="31" eb="32">
      <t>ナラ</t>
    </rPh>
    <rPh sb="33" eb="34">
      <t>カ</t>
    </rPh>
    <rPh sb="40" eb="42">
      <t>テイシュツ</t>
    </rPh>
    <rPh sb="42" eb="44">
      <t>カクニン</t>
    </rPh>
    <rPh sb="48" eb="50">
      <t>リヨウ</t>
    </rPh>
    <phoneticPr fontId="1"/>
  </si>
  <si>
    <t>※応募点数等については、応募要項を参照してください。</t>
  </si>
  <si>
    <t>令和６年度　読書感想画コンクール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phoneticPr fontId="1"/>
  </si>
  <si>
    <t>※三会中学校に提出されるときは、必ず添付してください。　</t>
    <rPh sb="1" eb="3">
      <t>ミエ</t>
    </rPh>
    <rPh sb="3" eb="4">
      <t>チュウ</t>
    </rPh>
    <rPh sb="4" eb="6">
      <t>ガッコウ</t>
    </rPh>
    <rPh sb="6" eb="9">
      <t>ショウチュウガッコウ</t>
    </rPh>
    <phoneticPr fontId="1"/>
  </si>
  <si>
    <t>　　１１月５日（火）必着です。</t>
    <rPh sb="4" eb="5">
      <t>ツキ</t>
    </rPh>
    <rPh sb="6" eb="7">
      <t>ニチ</t>
    </rPh>
    <rPh sb="8" eb="9">
      <t>カ</t>
    </rPh>
    <rPh sb="10" eb="12">
      <t>ヒッチャク</t>
    </rPh>
    <phoneticPr fontId="1"/>
  </si>
  <si>
    <t>令和６年度　読書感想画コンクール(西日本読書感想画コンクール)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8">
      <t>ニシ</t>
    </rPh>
    <rPh sb="18" eb="20">
      <t>ニホン</t>
    </rPh>
    <rPh sb="20" eb="22">
      <t>ドクショ</t>
    </rPh>
    <rPh sb="22" eb="24">
      <t>カンソウ</t>
    </rPh>
    <rPh sb="24" eb="25">
      <t>ガ</t>
    </rPh>
    <rPh sb="32" eb="33">
      <t>ケン</t>
    </rPh>
    <rPh sb="33" eb="36">
      <t>_x0002__x0006__x0006__x0003__x000D_</t>
    </rPh>
    <rPh sb="36" eb="38">
      <t xml:space="preserve">	_x0002__x0011__x000B__x0002_</t>
    </rPh>
    <rPh sb="38" eb="39">
      <t>_x0015__x000D_</t>
    </rPh>
    <rPh sb="39" eb="41">
      <t/>
    </rPh>
    <phoneticPr fontId="1"/>
  </si>
  <si>
    <t>令和６年度　読書感想画コンクール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9">
      <t>チク</t>
    </rPh>
    <rPh sb="19" eb="22">
      <t>シュウケイヨウ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</si>
  <si>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</si>
  <si>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</si>
  <si>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中学部</t>
    <rPh sb="11" eb="13">
      <t>チュウガク</t>
    </rPh>
    <phoneticPr fontId="1"/>
  </si>
  <si>
    <t>R6名称変更</t>
    <rPh sb="2" eb="6">
      <t>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</si>
</sst>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6" fillId="0" borderId="0" xfId="0" quotePrefix="1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4" fillId="2" borderId="26" xfId="1" applyFont="1" applyFill="1" applyBorder="1" applyAlignment="1">
      <alignment horizontal="center" vertical="center" wrapText="1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wrapText="1" shrinkToFit="1"/>
    </xf>
    <xf numFmtId="0" fontId="14" fillId="2" borderId="3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1" xfId="1" applyFont="1" applyBorder="1">
      <alignment vertical="center"/>
    </xf>
    <xf numFmtId="0" fontId="14" fillId="0" borderId="32" xfId="1" applyFont="1" applyBorder="1" applyAlignment="1">
      <alignment horizontal="center" vertical="center"/>
    </xf>
    <xf numFmtId="0" fontId="14" fillId="3" borderId="23" xfId="1" applyFont="1" applyFill="1" applyBorder="1" applyAlignment="1">
      <alignment vertical="center" shrinkToFit="1"/>
    </xf>
    <xf numFmtId="0" fontId="14" fillId="3" borderId="33" xfId="1" applyFont="1" applyFill="1" applyBorder="1" applyAlignment="1">
      <alignment vertical="center" wrapText="1" shrinkToFit="1"/>
    </xf>
    <xf numFmtId="0" fontId="14" fillId="0" borderId="34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4" fillId="3" borderId="24" xfId="1" applyFont="1" applyFill="1" applyBorder="1" applyAlignment="1">
      <alignment vertical="center" shrinkToFit="1"/>
    </xf>
    <xf numFmtId="0" fontId="14" fillId="3" borderId="37" xfId="1" applyFont="1" applyFill="1" applyBorder="1" applyAlignment="1">
      <alignment vertical="center" wrapText="1" shrinkToFit="1"/>
    </xf>
    <xf numFmtId="0" fontId="14" fillId="0" borderId="38" xfId="1" applyFont="1" applyBorder="1">
      <alignment vertical="center"/>
    </xf>
    <xf numFmtId="0" fontId="14" fillId="3" borderId="39" xfId="1" applyFont="1" applyFill="1" applyBorder="1" applyAlignment="1">
      <alignment vertical="center" shrinkToFit="1"/>
    </xf>
    <xf numFmtId="0" fontId="14" fillId="3" borderId="40" xfId="1" applyFont="1" applyFill="1" applyBorder="1" applyAlignment="1">
      <alignment vertical="center" shrinkToFit="1"/>
    </xf>
    <xf numFmtId="0" fontId="14" fillId="4" borderId="39" xfId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shrinkToFit="1"/>
    </xf>
    <xf numFmtId="0" fontId="14" fillId="3" borderId="39" xfId="1" applyFont="1" applyFill="1" applyBorder="1">
      <alignment vertical="center"/>
    </xf>
    <xf numFmtId="0" fontId="14" fillId="0" borderId="41" xfId="1" applyFont="1" applyBorder="1" applyAlignment="1">
      <alignment horizontal="center" vertical="center"/>
    </xf>
    <xf numFmtId="0" fontId="14" fillId="3" borderId="42" xfId="1" applyFont="1" applyFill="1" applyBorder="1">
      <alignment vertical="center"/>
    </xf>
    <xf numFmtId="0" fontId="14" fillId="3" borderId="43" xfId="1" applyFont="1" applyFill="1" applyBorder="1" applyAlignment="1">
      <alignment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3" borderId="45" xfId="1" applyFont="1" applyFill="1" applyBorder="1">
      <alignment vertical="center"/>
    </xf>
    <xf numFmtId="0" fontId="14" fillId="3" borderId="46" xfId="1" applyFont="1" applyFill="1" applyBorder="1" applyAlignment="1">
      <alignment vertical="center" shrinkToFit="1"/>
    </xf>
    <xf numFmtId="0" fontId="14" fillId="0" borderId="47" xfId="1" applyFont="1" applyBorder="1">
      <alignment vertical="center"/>
    </xf>
    <xf numFmtId="0" fontId="14" fillId="0" borderId="48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/>
    </xf>
    <xf numFmtId="0" fontId="14" fillId="3" borderId="49" xfId="1" applyFont="1" applyFill="1" applyBorder="1">
      <alignment vertical="center"/>
    </xf>
    <xf numFmtId="0" fontId="14" fillId="3" borderId="50" xfId="1" applyFont="1" applyFill="1" applyBorder="1" applyAlignment="1">
      <alignment vertical="center" shrinkToFit="1"/>
    </xf>
    <xf numFmtId="0" fontId="14" fillId="0" borderId="51" xfId="1" applyFont="1" applyBorder="1">
      <alignment vertical="center"/>
    </xf>
    <xf numFmtId="0" fontId="14" fillId="0" borderId="32" xfId="1" applyFont="1" applyBorder="1" applyAlignment="1">
      <alignment horizontal="center" vertical="center" shrinkToFit="1"/>
    </xf>
    <xf numFmtId="0" fontId="14" fillId="3" borderId="52" xfId="1" applyFont="1" applyFill="1" applyBorder="1">
      <alignment vertical="center"/>
    </xf>
    <xf numFmtId="0" fontId="14" fillId="3" borderId="53" xfId="1" applyFont="1" applyFill="1" applyBorder="1" applyAlignment="1">
      <alignment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54" xfId="1" applyFont="1" applyBorder="1">
      <alignment vertical="center"/>
    </xf>
    <xf numFmtId="0" fontId="14" fillId="5" borderId="39" xfId="1" applyFont="1" applyFill="1" applyBorder="1">
      <alignment vertical="center"/>
    </xf>
    <xf numFmtId="0" fontId="14" fillId="5" borderId="40" xfId="1" applyFont="1" applyFill="1" applyBorder="1" applyAlignment="1">
      <alignment vertical="center" shrinkToFit="1"/>
    </xf>
    <xf numFmtId="0" fontId="14" fillId="5" borderId="38" xfId="1" applyFont="1" applyFill="1" applyBorder="1">
      <alignment vertical="center"/>
    </xf>
    <xf numFmtId="0" fontId="14" fillId="4" borderId="52" xfId="1" applyFont="1" applyFill="1" applyBorder="1">
      <alignment vertical="center"/>
    </xf>
    <xf numFmtId="0" fontId="14" fillId="0" borderId="55" xfId="1" applyFont="1" applyBorder="1" applyAlignment="1">
      <alignment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3" borderId="57" xfId="1" applyFont="1" applyFill="1" applyBorder="1">
      <alignment vertical="center"/>
    </xf>
    <xf numFmtId="0" fontId="14" fillId="3" borderId="58" xfId="1" applyFont="1" applyFill="1" applyBorder="1" applyAlignment="1">
      <alignment vertical="center" shrinkToFit="1"/>
    </xf>
    <xf numFmtId="0" fontId="14" fillId="0" borderId="59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0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quotePrefix="1" applyFont="1" applyBorder="1"/>
    <xf numFmtId="0" fontId="0" fillId="0" borderId="6" xfId="0" applyBorder="1" applyAlignment="1">
      <alignment horizontal="center" vertical="center"/>
    </xf>
    <xf numFmtId="0" fontId="7" fillId="0" borderId="1" xfId="0" applyFont="1" applyBorder="1"/>
    <xf numFmtId="0" fontId="18" fillId="0" borderId="36" xfId="1" applyFont="1" applyBorder="1" applyAlignment="1">
      <alignment horizontal="center" vertical="center"/>
    </xf>
    <xf numFmtId="0" fontId="18" fillId="3" borderId="24" xfId="1" applyFont="1" applyFill="1" applyBorder="1" applyAlignment="1">
      <alignment vertical="center" shrinkToFit="1"/>
    </xf>
    <xf numFmtId="0" fontId="14" fillId="8" borderId="38" xfId="1" applyFont="1" applyFill="1" applyBorder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8" fillId="3" borderId="39" xfId="1" applyFont="1" applyFill="1" applyBorder="1">
      <alignment vertical="center"/>
    </xf>
    <xf numFmtId="0" fontId="14" fillId="8" borderId="51" xfId="1" applyFont="1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zoomScale="90" zoomScaleNormal="90" workbookViewId="0">
      <selection activeCell="A8" sqref="A8"/>
    </sheetView>
  </sheetViews>
  <sheetFormatPr defaultRowHeight="13.5"/>
  <cols>
    <col min="1" max="1" width="10.875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23" width="6.125" customWidth="1"/>
  </cols>
  <sheetData>
    <row r="1" spans="1:23">
      <c r="A1" t="s">
        <v>540</v>
      </c>
      <c r="L1" t="s">
        <v>520</v>
      </c>
      <c r="R1" t="s">
        <v>519</v>
      </c>
    </row>
    <row r="2" spans="1:23">
      <c r="A2" t="s">
        <v>517</v>
      </c>
      <c r="J2" t="s">
        <v>130</v>
      </c>
      <c r="K2" t="s">
        <v>15</v>
      </c>
      <c r="L2" t="s">
        <v>531</v>
      </c>
      <c r="M2" t="s">
        <v>532</v>
      </c>
      <c r="N2" t="s">
        <v>533</v>
      </c>
      <c r="O2" t="s">
        <v>534</v>
      </c>
      <c r="P2" t="s">
        <v>535</v>
      </c>
      <c r="Q2" t="s">
        <v>536</v>
      </c>
      <c r="R2" t="s">
        <v>531</v>
      </c>
      <c r="S2" t="s">
        <v>532</v>
      </c>
      <c r="T2" t="s">
        <v>533</v>
      </c>
      <c r="U2" t="s">
        <v>534</v>
      </c>
      <c r="V2" t="s">
        <v>535</v>
      </c>
      <c r="W2" t="s">
        <v>536</v>
      </c>
    </row>
    <row r="3" spans="1:23">
      <c r="J3" s="23" t="str">
        <f>C9</f>
        <v/>
      </c>
      <c r="K3" s="22">
        <f>D10</f>
        <v>0</v>
      </c>
      <c r="L3" s="22">
        <f>D12</f>
        <v>0</v>
      </c>
      <c r="M3" s="22">
        <f>D13</f>
        <v>0</v>
      </c>
      <c r="N3" s="22">
        <f>D14</f>
        <v>0</v>
      </c>
      <c r="O3" s="22">
        <f>D15</f>
        <v>0</v>
      </c>
      <c r="P3" s="22">
        <f>D16</f>
        <v>0</v>
      </c>
      <c r="Q3" s="22">
        <f>D17</f>
        <v>0</v>
      </c>
      <c r="R3" s="22">
        <f>G12</f>
        <v>0</v>
      </c>
      <c r="S3" s="22">
        <f>G13</f>
        <v>0</v>
      </c>
      <c r="T3" s="22">
        <f>G14</f>
        <v>0</v>
      </c>
      <c r="U3" s="22">
        <f>G15</f>
        <v>0</v>
      </c>
      <c r="V3" s="22">
        <f>G16</f>
        <v>0</v>
      </c>
      <c r="W3" s="22">
        <f>G17</f>
        <v>0</v>
      </c>
    </row>
    <row r="4" spans="1:23">
      <c r="A4" t="s">
        <v>541</v>
      </c>
    </row>
    <row r="5" spans="1:23">
      <c r="A5" s="17" t="s">
        <v>13</v>
      </c>
    </row>
    <row r="6" spans="1:23">
      <c r="A6" t="s">
        <v>10</v>
      </c>
    </row>
    <row r="7" spans="1:23">
      <c r="A7" s="14" t="s">
        <v>542</v>
      </c>
    </row>
    <row r="8" spans="1:23">
      <c r="C8" s="21" t="str">
        <f>IF(MAX(G12:G17)&gt;F18,"※地区代表作品数を超えています。厳守してください｡","")</f>
        <v/>
      </c>
    </row>
    <row r="9" spans="1:23" ht="27" customHeight="1">
      <c r="A9" s="120" t="s">
        <v>7</v>
      </c>
      <c r="B9" s="121"/>
      <c r="C9" s="114" t="str">
        <f>IF(出品者リスト貼付用!C2&lt;&gt;"",出品者リスト貼付用!C2,"")</f>
        <v/>
      </c>
      <c r="D9" s="115"/>
      <c r="E9" s="115"/>
      <c r="F9" s="115"/>
      <c r="G9" s="115"/>
      <c r="H9" s="116"/>
    </row>
    <row r="10" spans="1:23" ht="27.75" customHeight="1">
      <c r="A10" s="122" t="s">
        <v>8</v>
      </c>
      <c r="B10" s="121"/>
      <c r="C10" s="4"/>
      <c r="D10" s="20">
        <f>COUNTA(出品数貼付用!C7:C106)</f>
        <v>0</v>
      </c>
      <c r="E10" s="18" t="s">
        <v>9</v>
      </c>
      <c r="F10" s="4"/>
      <c r="G10" s="20"/>
      <c r="H10" s="19"/>
    </row>
    <row r="11" spans="1:23" ht="27.75" customHeight="1">
      <c r="A11" s="87"/>
      <c r="B11" s="88"/>
      <c r="C11" s="117" t="s">
        <v>126</v>
      </c>
      <c r="D11" s="118"/>
      <c r="E11" s="119"/>
      <c r="F11" s="117" t="s">
        <v>127</v>
      </c>
      <c r="G11" s="118"/>
      <c r="H11" s="119"/>
    </row>
    <row r="12" spans="1:23" ht="48" customHeight="1">
      <c r="A12" s="111" t="s">
        <v>529</v>
      </c>
      <c r="B12" s="25"/>
      <c r="C12" s="13" t="s">
        <v>524</v>
      </c>
      <c r="D12" s="102">
        <f>SUM(出品数貼付用!D7:D106)</f>
        <v>0</v>
      </c>
      <c r="E12" s="1" t="s">
        <v>6</v>
      </c>
      <c r="F12" s="13" t="s">
        <v>524</v>
      </c>
      <c r="G12" s="102">
        <f>COUNTIFS(出品者リスト貼付用!$D$7:$D$246,1,出品者リスト貼付用!$F$7:$F$246,1)</f>
        <v>0</v>
      </c>
      <c r="H12" s="1" t="s">
        <v>6</v>
      </c>
    </row>
    <row r="13" spans="1:23" ht="48" customHeight="1">
      <c r="A13" s="112"/>
      <c r="B13" s="103" t="s">
        <v>530</v>
      </c>
      <c r="C13" s="13" t="s">
        <v>525</v>
      </c>
      <c r="D13" s="102">
        <f>SUM(出品数貼付用!E7:E106)</f>
        <v>0</v>
      </c>
      <c r="E13" s="1" t="s">
        <v>6</v>
      </c>
      <c r="F13" s="13" t="s">
        <v>525</v>
      </c>
      <c r="G13" s="102">
        <f>COUNTIFS(出品者リスト貼付用!$D$7:$D$246,1,出品者リスト貼付用!$F$7:$F$246,2)</f>
        <v>0</v>
      </c>
      <c r="H13" s="1" t="s">
        <v>6</v>
      </c>
    </row>
    <row r="14" spans="1:23" ht="48" customHeight="1">
      <c r="A14" s="112"/>
      <c r="B14" s="26"/>
      <c r="C14" s="13" t="s">
        <v>526</v>
      </c>
      <c r="D14" s="104">
        <f>SUM(出品数貼付用!I7:I106)</f>
        <v>0</v>
      </c>
      <c r="E14" s="1" t="s">
        <v>6</v>
      </c>
      <c r="F14" s="13" t="s">
        <v>526</v>
      </c>
      <c r="G14" s="104">
        <f>COUNTIFS(出品者リスト貼付用!$D$7:$D$246,1,出品者リスト貼付用!$F$7:$F$246,3)</f>
        <v>0</v>
      </c>
      <c r="H14" s="1" t="s">
        <v>6</v>
      </c>
    </row>
    <row r="15" spans="1:23" ht="48" customHeight="1">
      <c r="A15" s="112"/>
      <c r="B15" s="25"/>
      <c r="C15" s="13" t="s">
        <v>524</v>
      </c>
      <c r="D15" s="104">
        <f>SUM(出品数貼付用!J7:J106)</f>
        <v>0</v>
      </c>
      <c r="E15" s="1" t="s">
        <v>6</v>
      </c>
      <c r="F15" s="13" t="s">
        <v>524</v>
      </c>
      <c r="G15" s="104">
        <f>COUNTIFS(出品者リスト貼付用!$D$7:$D$246,2,出品者リスト貼付用!$F$7:$F$246,1)</f>
        <v>0</v>
      </c>
      <c r="H15" s="1" t="s">
        <v>6</v>
      </c>
    </row>
    <row r="16" spans="1:23" ht="48" customHeight="1">
      <c r="A16" s="112"/>
      <c r="B16" s="103" t="s">
        <v>5</v>
      </c>
      <c r="C16" s="13" t="s">
        <v>525</v>
      </c>
      <c r="D16" s="104">
        <f>SUM(出品数貼付用!K7:K106)</f>
        <v>0</v>
      </c>
      <c r="E16" s="1" t="s">
        <v>6</v>
      </c>
      <c r="F16" s="13" t="s">
        <v>525</v>
      </c>
      <c r="G16" s="104">
        <f>COUNTIFS(出品者リスト貼付用!$D$7:$D$246,2,出品者リスト貼付用!$F$7:$F$246,2)</f>
        <v>0</v>
      </c>
      <c r="H16" s="1" t="s">
        <v>6</v>
      </c>
    </row>
    <row r="17" spans="1:8" ht="48" customHeight="1">
      <c r="A17" s="113"/>
      <c r="B17" s="26"/>
      <c r="C17" s="13" t="s">
        <v>526</v>
      </c>
      <c r="D17" s="104">
        <f>SUM(出品数貼付用!O7:O106)</f>
        <v>0</v>
      </c>
      <c r="E17" s="1" t="s">
        <v>6</v>
      </c>
      <c r="F17" s="13" t="s">
        <v>526</v>
      </c>
      <c r="G17" s="104">
        <f>COUNTIFS(出品者リスト貼付用!$D$7:$D$246,2,出品者リスト貼付用!$F$7:$F$246,3)</f>
        <v>0</v>
      </c>
      <c r="H17" s="1" t="s">
        <v>6</v>
      </c>
    </row>
    <row r="18" spans="1:8">
      <c r="A18" t="s">
        <v>539</v>
      </c>
      <c r="D18" s="10"/>
      <c r="E18" s="10"/>
    </row>
    <row r="19" spans="1:8">
      <c r="A19" s="10" t="str">
        <f>IF(OR(C9="壱岐",C9="対馬",C9="五島",C9="新上五島"),"※壱岐・対馬・五島・新上五島の各地区で、地区審査会の開催が困難な場合は、","")</f>
        <v/>
      </c>
      <c r="B19" s="24"/>
    </row>
    <row r="20" spans="1:8">
      <c r="A20" t="str">
        <f>IF(OR(C9="壱岐",C9="対馬",C9="五島",C9="新上五島"),"　　各学校から各部１点以内の応募を認める","")</f>
        <v/>
      </c>
    </row>
  </sheetData>
  <mergeCells count="6">
    <mergeCell ref="A12:A17"/>
    <mergeCell ref="C9:H9"/>
    <mergeCell ref="C11:E11"/>
    <mergeCell ref="F11:H11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B2" sqref="B2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15" t="s">
        <v>543</v>
      </c>
      <c r="J1" s="16"/>
    </row>
    <row r="2" spans="1:12">
      <c r="B2" s="1">
        <f>INT(E7/100)</f>
        <v>0</v>
      </c>
      <c r="C2" s="85" t="str">
        <f>IF(E7&lt;&gt;"",CHOOSE(INT(E7/100)-9,"長崎","佐世保","島原","諫早","大村","平戸","松浦","対馬","壱岐","五島","西海","雲仙","南島原","西彼","東彼","北松","新上五島"),"")</f>
        <v/>
      </c>
      <c r="D2" s="86" t="s">
        <v>16</v>
      </c>
      <c r="E2" s="3" t="s">
        <v>125</v>
      </c>
      <c r="F2" s="3"/>
      <c r="G2" s="3"/>
      <c r="H2" s="3"/>
      <c r="I2" s="3"/>
      <c r="J2" t="s">
        <v>518</v>
      </c>
    </row>
    <row r="3" spans="1:12">
      <c r="A3" s="82" t="s">
        <v>521</v>
      </c>
      <c r="B3" s="92" t="s">
        <v>1</v>
      </c>
      <c r="C3" s="92" t="s">
        <v>0</v>
      </c>
      <c r="D3" s="82" t="s">
        <v>102</v>
      </c>
      <c r="E3" s="82" t="s">
        <v>103</v>
      </c>
      <c r="F3" s="82" t="s">
        <v>2</v>
      </c>
      <c r="G3" s="82" t="s">
        <v>3</v>
      </c>
      <c r="H3" s="82" t="s">
        <v>522</v>
      </c>
      <c r="I3" s="83" t="s">
        <v>523</v>
      </c>
      <c r="J3" s="82" t="s">
        <v>104</v>
      </c>
      <c r="K3" s="82" t="s">
        <v>105</v>
      </c>
    </row>
    <row r="4" spans="1:12">
      <c r="A4" s="82" t="s">
        <v>4</v>
      </c>
      <c r="B4" s="93" t="s">
        <v>106</v>
      </c>
      <c r="C4" s="94"/>
      <c r="D4" s="1">
        <v>1</v>
      </c>
      <c r="E4" s="1">
        <v>1000</v>
      </c>
      <c r="F4" s="2">
        <v>1</v>
      </c>
      <c r="G4" s="82" t="s">
        <v>12</v>
      </c>
      <c r="H4" s="82" t="s">
        <v>107</v>
      </c>
      <c r="I4" s="83" t="s">
        <v>108</v>
      </c>
      <c r="J4" s="82" t="s">
        <v>109</v>
      </c>
      <c r="K4" s="82" t="s">
        <v>110</v>
      </c>
    </row>
    <row r="5" spans="1:12">
      <c r="A5" s="1" t="s">
        <v>4</v>
      </c>
      <c r="B5" s="95" t="s">
        <v>111</v>
      </c>
      <c r="C5" s="96"/>
      <c r="D5" s="1">
        <v>3</v>
      </c>
      <c r="E5" s="1">
        <v>2700</v>
      </c>
      <c r="F5" s="2">
        <v>6</v>
      </c>
      <c r="G5" s="1" t="s">
        <v>112</v>
      </c>
      <c r="H5" s="1" t="s">
        <v>113</v>
      </c>
      <c r="I5" s="4" t="s">
        <v>114</v>
      </c>
      <c r="J5" s="1" t="s">
        <v>115</v>
      </c>
      <c r="K5" s="1" t="s">
        <v>116</v>
      </c>
    </row>
    <row r="6" spans="1:12">
      <c r="A6" s="82" t="s">
        <v>101</v>
      </c>
      <c r="B6" s="92" t="s">
        <v>1</v>
      </c>
      <c r="C6" s="92" t="s">
        <v>0</v>
      </c>
      <c r="D6" s="82" t="s">
        <v>102</v>
      </c>
      <c r="E6" s="82" t="s">
        <v>103</v>
      </c>
      <c r="F6" s="82" t="s">
        <v>2</v>
      </c>
      <c r="G6" s="82" t="s">
        <v>3</v>
      </c>
      <c r="H6" s="82" t="s">
        <v>11</v>
      </c>
      <c r="I6" s="83" t="s">
        <v>523</v>
      </c>
      <c r="J6" s="82" t="s">
        <v>104</v>
      </c>
      <c r="K6" s="82" t="s">
        <v>105</v>
      </c>
    </row>
    <row r="7" spans="1:12">
      <c r="A7" s="1">
        <v>1</v>
      </c>
      <c r="B7" s="97" t="str">
        <f>IF(D7&lt;&gt;"",CHOOSE(D7,"指定","自由"),"")</f>
        <v/>
      </c>
      <c r="C7" s="98" t="str">
        <f>IF(E7="","",VLOOKUP(E7,コード!$D$2:$F$211,3,0))</f>
        <v/>
      </c>
      <c r="D7" s="1"/>
      <c r="E7" s="1"/>
      <c r="F7" s="1"/>
      <c r="G7" s="1"/>
      <c r="H7" s="1"/>
      <c r="I7" s="4"/>
      <c r="J7" s="1"/>
      <c r="K7" s="1"/>
      <c r="L7" t="s">
        <v>117</v>
      </c>
    </row>
    <row r="8" spans="1:12">
      <c r="A8" s="1">
        <v>2</v>
      </c>
      <c r="B8" s="97" t="str">
        <f t="shared" ref="B8:B71" si="0">IF(D8&lt;&gt;"",CHOOSE(D8,"指定","自由"),"")</f>
        <v/>
      </c>
      <c r="C8" s="99" t="str">
        <f>IF(E8="","",VLOOKUP(E8,コード!$D$2:$F$211,3,0))</f>
        <v/>
      </c>
      <c r="D8" s="1"/>
      <c r="E8" s="1"/>
      <c r="F8" s="1"/>
      <c r="G8" s="1"/>
      <c r="H8" s="1"/>
      <c r="I8" s="4"/>
      <c r="J8" s="1"/>
      <c r="K8" s="1"/>
      <c r="L8" s="84" t="s">
        <v>118</v>
      </c>
    </row>
    <row r="9" spans="1:12">
      <c r="A9" s="1">
        <v>3</v>
      </c>
      <c r="B9" s="97" t="str">
        <f t="shared" si="0"/>
        <v/>
      </c>
      <c r="C9" s="98" t="str">
        <f>IF(E9="","",VLOOKUP(E9,コード!$D$2:$F$211,3,0))</f>
        <v/>
      </c>
      <c r="D9" s="1"/>
      <c r="E9" s="1"/>
      <c r="F9" s="1"/>
      <c r="G9" s="1"/>
      <c r="H9" s="1"/>
      <c r="I9" s="4"/>
      <c r="J9" s="1"/>
      <c r="K9" s="1"/>
      <c r="L9" s="5" t="s">
        <v>119</v>
      </c>
    </row>
    <row r="10" spans="1:12">
      <c r="A10" s="1">
        <v>4</v>
      </c>
      <c r="B10" s="97" t="str">
        <f t="shared" si="0"/>
        <v/>
      </c>
      <c r="C10" s="98" t="str">
        <f>IF(E10="","",VLOOKUP(E10,コード!$D$2:$F$211,3,0))</f>
        <v/>
      </c>
      <c r="D10" s="1"/>
      <c r="E10" s="1"/>
      <c r="F10" s="1"/>
      <c r="G10" s="1"/>
      <c r="H10" s="1"/>
      <c r="I10" s="4"/>
      <c r="J10" s="1"/>
      <c r="K10" s="1"/>
      <c r="L10" t="s">
        <v>120</v>
      </c>
    </row>
    <row r="11" spans="1:12">
      <c r="A11" s="1">
        <v>5</v>
      </c>
      <c r="B11" s="97" t="str">
        <f t="shared" si="0"/>
        <v/>
      </c>
      <c r="C11" s="98" t="str">
        <f>IF(E11="","",VLOOKUP(E11,コード!$D$2:$F$211,3,0))</f>
        <v/>
      </c>
      <c r="D11" s="1"/>
      <c r="E11" s="1"/>
      <c r="F11" s="1"/>
      <c r="G11" s="1"/>
      <c r="H11" s="1"/>
      <c r="I11" s="4"/>
      <c r="J11" s="1"/>
      <c r="K11" s="1"/>
      <c r="L11" s="84" t="s">
        <v>121</v>
      </c>
    </row>
    <row r="12" spans="1:12">
      <c r="A12" s="1">
        <v>6</v>
      </c>
      <c r="B12" s="97" t="str">
        <f t="shared" si="0"/>
        <v/>
      </c>
      <c r="C12" s="98" t="str">
        <f>IF(E12="","",VLOOKUP(E12,コード!$D$2:$F$211,3,0))</f>
        <v/>
      </c>
      <c r="D12" s="1"/>
      <c r="E12" s="1"/>
      <c r="F12" s="1"/>
      <c r="G12" s="1"/>
      <c r="H12" s="1"/>
      <c r="I12" s="4"/>
      <c r="J12" s="1"/>
      <c r="K12" s="1"/>
      <c r="L12" t="s">
        <v>122</v>
      </c>
    </row>
    <row r="13" spans="1:12">
      <c r="A13" s="1">
        <v>7</v>
      </c>
      <c r="B13" s="97" t="str">
        <f t="shared" si="0"/>
        <v/>
      </c>
      <c r="C13" s="98" t="str">
        <f>IF(E13="","",VLOOKUP(E13,コード!$D$2:$F$211,3,0))</f>
        <v/>
      </c>
      <c r="D13" s="1"/>
      <c r="E13" s="1"/>
      <c r="F13" s="1"/>
      <c r="G13" s="1"/>
      <c r="H13" s="1"/>
      <c r="I13" s="4"/>
      <c r="J13" s="1"/>
      <c r="K13" s="1"/>
      <c r="L13" t="s">
        <v>123</v>
      </c>
    </row>
    <row r="14" spans="1:12">
      <c r="A14" s="1">
        <v>8</v>
      </c>
      <c r="B14" s="97" t="str">
        <f t="shared" si="0"/>
        <v/>
      </c>
      <c r="C14" s="98" t="str">
        <f>IF(E14="","",VLOOKUP(E14,コード!$D$2:$F$211,3,0))</f>
        <v/>
      </c>
      <c r="D14" s="1"/>
      <c r="E14" s="1"/>
      <c r="F14" s="1"/>
      <c r="G14" s="1"/>
      <c r="H14" s="1"/>
      <c r="I14" s="4"/>
      <c r="J14" s="1"/>
      <c r="K14" s="1"/>
      <c r="L14" t="s">
        <v>14</v>
      </c>
    </row>
    <row r="15" spans="1:12">
      <c r="A15" s="1">
        <v>9</v>
      </c>
      <c r="B15" s="97" t="str">
        <f t="shared" si="0"/>
        <v/>
      </c>
      <c r="C15" s="98" t="str">
        <f>IF(E15="","",VLOOKUP(E15,コード!$D$2:$F$211,3,0))</f>
        <v/>
      </c>
      <c r="D15" s="1"/>
      <c r="E15" s="1"/>
      <c r="F15" s="1"/>
      <c r="G15" s="1"/>
      <c r="H15" s="1"/>
      <c r="I15" s="4"/>
      <c r="J15" s="1"/>
      <c r="K15" s="1"/>
      <c r="L15" t="s">
        <v>14</v>
      </c>
    </row>
    <row r="16" spans="1:12">
      <c r="A16" s="1">
        <v>10</v>
      </c>
      <c r="B16" s="97" t="str">
        <f t="shared" si="0"/>
        <v/>
      </c>
      <c r="C16" s="98" t="str">
        <f>IF(E16="","",VLOOKUP(E16,コード!$D$2:$F$211,3,0))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97" t="str">
        <f t="shared" si="0"/>
        <v/>
      </c>
      <c r="C17" s="98" t="str">
        <f>IF(E17="","",VLOOKUP(E17,コード!$D$2:$F$211,3,0))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97" t="str">
        <f t="shared" si="0"/>
        <v/>
      </c>
      <c r="C18" s="98" t="str">
        <f>IF(E18="","",VLOOKUP(E18,コード!$D$2:$F$211,3,0))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97" t="str">
        <f t="shared" si="0"/>
        <v/>
      </c>
      <c r="C19" s="98" t="str">
        <f>IF(E19="","",VLOOKUP(E19,コード!$D$2:$F$211,3,0))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97" t="str">
        <f t="shared" si="0"/>
        <v/>
      </c>
      <c r="C20" s="98" t="str">
        <f>IF(E20="","",VLOOKUP(E20,コード!$D$2:$F$211,3,0))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97" t="str">
        <f t="shared" si="0"/>
        <v/>
      </c>
      <c r="C21" s="98" t="str">
        <f>IF(E21="","",VLOOKUP(E21,コード!$D$2:$F$211,3,0))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97" t="str">
        <f t="shared" si="0"/>
        <v/>
      </c>
      <c r="C22" s="98" t="str">
        <f>IF(E22="","",VLOOKUP(E22,コード!$D$2:$F$211,3,0))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97" t="str">
        <f t="shared" si="0"/>
        <v/>
      </c>
      <c r="C23" s="98" t="str">
        <f>IF(E23="","",VLOOKUP(E23,コード!$D$2:$F$211,3,0))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97" t="str">
        <f t="shared" si="0"/>
        <v/>
      </c>
      <c r="C24" s="98" t="str">
        <f>IF(E24="","",VLOOKUP(E24,コード!$D$2:$F$211,3,0))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97" t="str">
        <f t="shared" si="0"/>
        <v/>
      </c>
      <c r="C25" s="98" t="str">
        <f>IF(E25="","",VLOOKUP(E25,コード!$D$2:$F$211,3,0))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97" t="str">
        <f t="shared" si="0"/>
        <v/>
      </c>
      <c r="C26" s="98" t="str">
        <f>IF(E26="","",VLOOKUP(E26,コード!$D$2:$F$211,3,0))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97" t="str">
        <f t="shared" si="0"/>
        <v/>
      </c>
      <c r="C27" s="98" t="str">
        <f>IF(E27="","",VLOOKUP(E27,コード!$D$2:$F$211,3,0))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97" t="str">
        <f t="shared" si="0"/>
        <v/>
      </c>
      <c r="C28" s="98" t="str">
        <f>IF(E28="","",VLOOKUP(E28,コード!$D$2:$F$211,3,0))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97" t="str">
        <f t="shared" si="0"/>
        <v/>
      </c>
      <c r="C29" s="98" t="str">
        <f>IF(E29="","",VLOOKUP(E29,コード!$D$2:$F$211,3,0))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97" t="str">
        <f t="shared" si="0"/>
        <v/>
      </c>
      <c r="C30" s="98" t="str">
        <f>IF(E30="","",VLOOKUP(E30,コード!$D$2:$F$211,3,0))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97" t="str">
        <f t="shared" si="0"/>
        <v/>
      </c>
      <c r="C31" s="98" t="str">
        <f>IF(E31="","",VLOOKUP(E31,コード!$D$2:$F$211,3,0))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97" t="str">
        <f t="shared" si="0"/>
        <v/>
      </c>
      <c r="C32" s="98" t="str">
        <f>IF(E32="","",VLOOKUP(E32,コード!$D$2:$F$211,3,0))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97" t="str">
        <f t="shared" si="0"/>
        <v/>
      </c>
      <c r="C33" s="98" t="str">
        <f>IF(E33="","",VLOOKUP(E33,コード!$D$2:$F$211,3,0))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97" t="str">
        <f t="shared" si="0"/>
        <v/>
      </c>
      <c r="C34" s="98" t="str">
        <f>IF(E34="","",VLOOKUP(E34,コード!$D$2:$F$211,3,0))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97" t="str">
        <f t="shared" si="0"/>
        <v/>
      </c>
      <c r="C35" s="98" t="str">
        <f>IF(E35="","",VLOOKUP(E35,コード!$D$2:$F$211,3,0))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97" t="str">
        <f t="shared" si="0"/>
        <v/>
      </c>
      <c r="C36" s="98" t="str">
        <f>IF(E36="","",VLOOKUP(E36,コード!$D$2:$F$211,3,0))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97" t="str">
        <f t="shared" si="0"/>
        <v/>
      </c>
      <c r="C37" s="98" t="str">
        <f>IF(E37="","",VLOOKUP(E37,コード!$D$2:$F$211,3,0))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97" t="str">
        <f t="shared" si="0"/>
        <v/>
      </c>
      <c r="C38" s="98" t="str">
        <f>IF(E38="","",VLOOKUP(E38,コード!$D$2:$F$211,3,0))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97" t="str">
        <f t="shared" si="0"/>
        <v/>
      </c>
      <c r="C39" s="98" t="str">
        <f>IF(E39="","",VLOOKUP(E39,コード!$D$2:$F$211,3,0))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97" t="str">
        <f t="shared" si="0"/>
        <v/>
      </c>
      <c r="C40" s="98" t="str">
        <f>IF(E40="","",VLOOKUP(E40,コード!$D$2:$F$211,3,0))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97" t="str">
        <f t="shared" si="0"/>
        <v/>
      </c>
      <c r="C41" s="98" t="str">
        <f>IF(E41="","",VLOOKUP(E41,コード!$D$2:$F$211,3,0))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97" t="str">
        <f t="shared" si="0"/>
        <v/>
      </c>
      <c r="C42" s="98" t="str">
        <f>IF(E42="","",VLOOKUP(E42,コード!$D$2:$F$211,3,0))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97" t="str">
        <f t="shared" si="0"/>
        <v/>
      </c>
      <c r="C43" s="98" t="str">
        <f>IF(E43="","",VLOOKUP(E43,コード!$D$2:$F$211,3,0))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97" t="str">
        <f t="shared" si="0"/>
        <v/>
      </c>
      <c r="C44" s="98" t="str">
        <f>IF(E44="","",VLOOKUP(E44,コード!$D$2:$F$211,3,0))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97" t="str">
        <f t="shared" si="0"/>
        <v/>
      </c>
      <c r="C45" s="98" t="str">
        <f>IF(E45="","",VLOOKUP(E45,コード!$D$2:$F$211,3,0))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97" t="str">
        <f t="shared" si="0"/>
        <v/>
      </c>
      <c r="C46" s="98" t="str">
        <f>IF(E46="","",VLOOKUP(E46,コード!$D$2:$F$211,3,0))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97" t="str">
        <f t="shared" si="0"/>
        <v/>
      </c>
      <c r="C47" s="98" t="str">
        <f>IF(E47="","",VLOOKUP(E47,コード!$D$2:$F$211,3,0))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97" t="str">
        <f t="shared" si="0"/>
        <v/>
      </c>
      <c r="C48" s="98" t="str">
        <f>IF(E48="","",VLOOKUP(E48,コード!$D$2:$F$211,3,0))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97" t="str">
        <f t="shared" si="0"/>
        <v/>
      </c>
      <c r="C49" s="98" t="str">
        <f>IF(E49="","",VLOOKUP(E49,コード!$D$2:$F$211,3,0))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97" t="str">
        <f t="shared" si="0"/>
        <v/>
      </c>
      <c r="C50" s="98" t="str">
        <f>IF(E50="","",VLOOKUP(E50,コード!$D$2:$F$211,3,0))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97" t="str">
        <f t="shared" si="0"/>
        <v/>
      </c>
      <c r="C51" s="98" t="str">
        <f>IF(E51="","",VLOOKUP(E51,コード!$D$2:$F$211,3,0))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97" t="str">
        <f t="shared" si="0"/>
        <v/>
      </c>
      <c r="C52" s="98" t="str">
        <f>IF(E52="","",VLOOKUP(E52,コード!$D$2:$F$211,3,0))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97" t="str">
        <f t="shared" si="0"/>
        <v/>
      </c>
      <c r="C53" s="98" t="str">
        <f>IF(E53="","",VLOOKUP(E53,コード!$D$2:$F$211,3,0))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97" t="str">
        <f t="shared" si="0"/>
        <v/>
      </c>
      <c r="C54" s="98" t="str">
        <f>IF(E54="","",VLOOKUP(E54,コード!$D$2:$F$211,3,0))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97" t="str">
        <f t="shared" si="0"/>
        <v/>
      </c>
      <c r="C55" s="98" t="str">
        <f>IF(E55="","",VLOOKUP(E55,コード!$D$2:$F$211,3,0))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97" t="str">
        <f t="shared" si="0"/>
        <v/>
      </c>
      <c r="C56" s="98" t="str">
        <f>IF(E56="","",VLOOKUP(E56,コード!$D$2:$F$211,3,0))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97" t="str">
        <f t="shared" si="0"/>
        <v/>
      </c>
      <c r="C57" s="98" t="str">
        <f>IF(E57="","",VLOOKUP(E57,コード!$D$2:$F$211,3,0))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97" t="str">
        <f t="shared" si="0"/>
        <v/>
      </c>
      <c r="C58" s="98" t="str">
        <f>IF(E58="","",VLOOKUP(E58,コード!$D$2:$F$211,3,0))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97" t="str">
        <f t="shared" si="0"/>
        <v/>
      </c>
      <c r="C59" s="98" t="str">
        <f>IF(E59="","",VLOOKUP(E59,コード!$D$2:$F$211,3,0))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97" t="str">
        <f t="shared" si="0"/>
        <v/>
      </c>
      <c r="C60" s="98" t="str">
        <f>IF(E60="","",VLOOKUP(E60,コード!$D$2:$F$211,3,0))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97" t="str">
        <f t="shared" si="0"/>
        <v/>
      </c>
      <c r="C61" s="98" t="str">
        <f>IF(E61="","",VLOOKUP(E61,コード!$D$2:$F$211,3,0))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97" t="str">
        <f t="shared" si="0"/>
        <v/>
      </c>
      <c r="C62" s="98" t="str">
        <f>IF(E62="","",VLOOKUP(E62,コード!$D$2:$F$211,3,0))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97" t="str">
        <f t="shared" si="0"/>
        <v/>
      </c>
      <c r="C63" s="98" t="str">
        <f>IF(E63="","",VLOOKUP(E63,コード!$D$2:$F$211,3,0))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97" t="str">
        <f t="shared" si="0"/>
        <v/>
      </c>
      <c r="C64" s="98" t="str">
        <f>IF(E64="","",VLOOKUP(E64,コード!$D$2:$F$211,3,0))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97" t="str">
        <f t="shared" si="0"/>
        <v/>
      </c>
      <c r="C65" s="98" t="str">
        <f>IF(E65="","",VLOOKUP(E65,コード!$D$2:$F$211,3,0))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97" t="str">
        <f t="shared" si="0"/>
        <v/>
      </c>
      <c r="C66" s="98" t="str">
        <f>IF(E66="","",VLOOKUP(E66,コード!$D$2:$F$211,3,0))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97" t="str">
        <f t="shared" si="0"/>
        <v/>
      </c>
      <c r="C67" s="98" t="str">
        <f>IF(E67="","",VLOOKUP(E67,コード!$D$2:$F$211,3,0))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97" t="str">
        <f t="shared" si="0"/>
        <v/>
      </c>
      <c r="C68" s="98" t="str">
        <f>IF(E68="","",VLOOKUP(E68,コード!$D$2:$F$211,3,0))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97" t="str">
        <f t="shared" si="0"/>
        <v/>
      </c>
      <c r="C69" s="98" t="str">
        <f>IF(E69="","",VLOOKUP(E69,コード!$D$2:$F$211,3,0))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97" t="str">
        <f t="shared" si="0"/>
        <v/>
      </c>
      <c r="C70" s="98" t="str">
        <f>IF(E70="","",VLOOKUP(E70,コード!$D$2:$F$211,3,0))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97" t="str">
        <f t="shared" si="0"/>
        <v/>
      </c>
      <c r="C71" s="98" t="str">
        <f>IF(E71="","",VLOOKUP(E71,コード!$D$2:$F$211,3,0))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97" t="str">
        <f t="shared" ref="B72:B135" si="1">IF(D72&lt;&gt;"",CHOOSE(D72,"指定","自由"),"")</f>
        <v/>
      </c>
      <c r="C72" s="98" t="str">
        <f>IF(E72="","",VLOOKUP(E72,コード!$D$2:$F$211,3,0))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97" t="str">
        <f t="shared" si="1"/>
        <v/>
      </c>
      <c r="C73" s="98" t="str">
        <f>IF(E73="","",VLOOKUP(E73,コード!$D$2:$F$211,3,0))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97" t="str">
        <f t="shared" si="1"/>
        <v/>
      </c>
      <c r="C74" s="98" t="str">
        <f>IF(E74="","",VLOOKUP(E74,コード!$D$2:$F$211,3,0))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97" t="str">
        <f t="shared" si="1"/>
        <v/>
      </c>
      <c r="C75" s="98" t="str">
        <f>IF(E75="","",VLOOKUP(E75,コード!$D$2:$F$211,3,0))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97" t="str">
        <f t="shared" si="1"/>
        <v/>
      </c>
      <c r="C76" s="98" t="str">
        <f>IF(E76="","",VLOOKUP(E76,コード!$D$2:$F$211,3,0))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97" t="str">
        <f t="shared" si="1"/>
        <v/>
      </c>
      <c r="C77" s="98" t="str">
        <f>IF(E77="","",VLOOKUP(E77,コード!$D$2:$F$211,3,0))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97" t="str">
        <f t="shared" si="1"/>
        <v/>
      </c>
      <c r="C78" s="98" t="str">
        <f>IF(E78="","",VLOOKUP(E78,コード!$D$2:$F$211,3,0))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97" t="str">
        <f t="shared" si="1"/>
        <v/>
      </c>
      <c r="C79" s="98" t="str">
        <f>IF(E79="","",VLOOKUP(E79,コード!$D$2:$F$211,3,0))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97" t="str">
        <f t="shared" si="1"/>
        <v/>
      </c>
      <c r="C80" s="98" t="str">
        <f>IF(E80="","",VLOOKUP(E80,コード!$D$2:$F$211,3,0))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97" t="str">
        <f t="shared" si="1"/>
        <v/>
      </c>
      <c r="C81" s="98" t="str">
        <f>IF(E81="","",VLOOKUP(E81,コード!$D$2:$F$211,3,0))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97" t="str">
        <f t="shared" si="1"/>
        <v/>
      </c>
      <c r="C82" s="98" t="str">
        <f>IF(E82="","",VLOOKUP(E82,コード!$D$2:$F$211,3,0))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97" t="str">
        <f t="shared" si="1"/>
        <v/>
      </c>
      <c r="C83" s="98" t="str">
        <f>IF(E83="","",VLOOKUP(E83,コード!$D$2:$F$211,3,0))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97" t="str">
        <f t="shared" si="1"/>
        <v/>
      </c>
      <c r="C84" s="98" t="str">
        <f>IF(E84="","",VLOOKUP(E84,コード!$D$2:$F$211,3,0))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97" t="str">
        <f t="shared" si="1"/>
        <v/>
      </c>
      <c r="C85" s="98" t="str">
        <f>IF(E85="","",VLOOKUP(E85,コード!$D$2:$F$211,3,0))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97" t="str">
        <f t="shared" si="1"/>
        <v/>
      </c>
      <c r="C86" s="98" t="str">
        <f>IF(E86="","",VLOOKUP(E86,コード!$D$2:$F$211,3,0))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97" t="str">
        <f t="shared" si="1"/>
        <v/>
      </c>
      <c r="C87" s="98" t="str">
        <f>IF(E87="","",VLOOKUP(E87,コード!$D$2:$F$211,3,0))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97" t="str">
        <f t="shared" si="1"/>
        <v/>
      </c>
      <c r="C88" s="98" t="str">
        <f>IF(E88="","",VLOOKUP(E88,コード!$D$2:$F$211,3,0))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97" t="str">
        <f t="shared" si="1"/>
        <v/>
      </c>
      <c r="C89" s="98" t="str">
        <f>IF(E89="","",VLOOKUP(E89,コード!$D$2:$F$211,3,0))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97" t="str">
        <f t="shared" si="1"/>
        <v/>
      </c>
      <c r="C90" s="98" t="str">
        <f>IF(E90="","",VLOOKUP(E90,コード!$D$2:$F$211,3,0))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97" t="str">
        <f t="shared" si="1"/>
        <v/>
      </c>
      <c r="C91" s="98" t="str">
        <f>IF(E91="","",VLOOKUP(E91,コード!$D$2:$F$211,3,0))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97" t="str">
        <f t="shared" si="1"/>
        <v/>
      </c>
      <c r="C92" s="98" t="str">
        <f>IF(E92="","",VLOOKUP(E92,コード!$D$2:$F$211,3,0))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97" t="str">
        <f t="shared" si="1"/>
        <v/>
      </c>
      <c r="C93" s="98" t="str">
        <f>IF(E93="","",VLOOKUP(E93,コード!$D$2:$F$211,3,0))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97" t="str">
        <f t="shared" si="1"/>
        <v/>
      </c>
      <c r="C94" s="98" t="str">
        <f>IF(E94="","",VLOOKUP(E94,コード!$D$2:$F$211,3,0))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97" t="str">
        <f t="shared" si="1"/>
        <v/>
      </c>
      <c r="C95" s="98" t="str">
        <f>IF(E95="","",VLOOKUP(E95,コード!$D$2:$F$211,3,0))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97" t="str">
        <f t="shared" si="1"/>
        <v/>
      </c>
      <c r="C96" s="98" t="str">
        <f>IF(E96="","",VLOOKUP(E96,コード!$D$2:$F$211,3,0))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97" t="str">
        <f t="shared" si="1"/>
        <v/>
      </c>
      <c r="C97" s="98" t="str">
        <f>IF(E97="","",VLOOKUP(E97,コード!$D$2:$F$211,3,0))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97" t="str">
        <f t="shared" si="1"/>
        <v/>
      </c>
      <c r="C98" s="98" t="str">
        <f>IF(E98="","",VLOOKUP(E98,コード!$D$2:$F$211,3,0))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97" t="str">
        <f t="shared" si="1"/>
        <v/>
      </c>
      <c r="C99" s="98" t="str">
        <f>IF(E99="","",VLOOKUP(E99,コード!$D$2:$F$211,3,0))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97" t="str">
        <f t="shared" si="1"/>
        <v/>
      </c>
      <c r="C100" s="98" t="str">
        <f>IF(E100="","",VLOOKUP(E100,コード!$D$2:$F$211,3,0))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97" t="str">
        <f t="shared" si="1"/>
        <v/>
      </c>
      <c r="C101" s="98" t="str">
        <f>IF(E101="","",VLOOKUP(E101,コード!$D$2:$F$211,3,0))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97" t="str">
        <f t="shared" si="1"/>
        <v/>
      </c>
      <c r="C102" s="98" t="str">
        <f>IF(E102="","",VLOOKUP(E102,コード!$D$2:$F$211,3,0))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97" t="str">
        <f t="shared" si="1"/>
        <v/>
      </c>
      <c r="C103" s="98" t="str">
        <f>IF(E103="","",VLOOKUP(E103,コード!$D$2:$F$211,3,0))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97" t="str">
        <f t="shared" si="1"/>
        <v/>
      </c>
      <c r="C104" s="98" t="str">
        <f>IF(E104="","",VLOOKUP(E104,コード!$D$2:$F$211,3,0))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97" t="str">
        <f t="shared" si="1"/>
        <v/>
      </c>
      <c r="C105" s="98" t="str">
        <f>IF(E105="","",VLOOKUP(E105,コード!$D$2:$F$211,3,0))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97" t="str">
        <f t="shared" si="1"/>
        <v/>
      </c>
      <c r="C106" s="98" t="str">
        <f>IF(E106="","",VLOOKUP(E106,コード!$D$2:$F$211,3,0))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97" t="str">
        <f t="shared" si="1"/>
        <v/>
      </c>
      <c r="C107" s="98" t="str">
        <f>IF(E107="","",VLOOKUP(E107,コード!$D$2:$F$211,3,0))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97" t="str">
        <f t="shared" si="1"/>
        <v/>
      </c>
      <c r="C108" s="98" t="str">
        <f>IF(E108="","",VLOOKUP(E108,コード!$D$2:$F$211,3,0))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97" t="str">
        <f t="shared" si="1"/>
        <v/>
      </c>
      <c r="C109" s="98" t="str">
        <f>IF(E109="","",VLOOKUP(E109,コード!$D$2:$F$211,3,0))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97" t="str">
        <f t="shared" si="1"/>
        <v/>
      </c>
      <c r="C110" s="98" t="str">
        <f>IF(E110="","",VLOOKUP(E110,コード!$D$2:$F$211,3,0))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97" t="str">
        <f t="shared" si="1"/>
        <v/>
      </c>
      <c r="C111" s="98" t="str">
        <f>IF(E111="","",VLOOKUP(E111,コード!$D$2:$F$211,3,0))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97" t="str">
        <f t="shared" si="1"/>
        <v/>
      </c>
      <c r="C112" s="98" t="str">
        <f>IF(E112="","",VLOOKUP(E112,コード!$D$2:$F$211,3,0))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97" t="str">
        <f t="shared" si="1"/>
        <v/>
      </c>
      <c r="C113" s="98" t="str">
        <f>IF(E113="","",VLOOKUP(E113,コード!$D$2:$F$211,3,0))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97" t="str">
        <f t="shared" si="1"/>
        <v/>
      </c>
      <c r="C114" s="98" t="str">
        <f>IF(E114="","",VLOOKUP(E114,コード!$D$2:$F$211,3,0))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97" t="str">
        <f t="shared" si="1"/>
        <v/>
      </c>
      <c r="C115" s="98" t="str">
        <f>IF(E115="","",VLOOKUP(E115,コード!$D$2:$F$211,3,0))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97" t="str">
        <f t="shared" si="1"/>
        <v/>
      </c>
      <c r="C116" s="98" t="str">
        <f>IF(E116="","",VLOOKUP(E116,コード!$D$2:$F$211,3,0))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97" t="str">
        <f t="shared" si="1"/>
        <v/>
      </c>
      <c r="C117" s="98" t="str">
        <f>IF(E117="","",VLOOKUP(E117,コード!$D$2:$F$211,3,0))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97" t="str">
        <f t="shared" si="1"/>
        <v/>
      </c>
      <c r="C118" s="98" t="str">
        <f>IF(E118="","",VLOOKUP(E118,コード!$D$2:$F$211,3,0))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97" t="str">
        <f t="shared" si="1"/>
        <v/>
      </c>
      <c r="C119" s="98" t="str">
        <f>IF(E119="","",VLOOKUP(E119,コード!$D$2:$F$211,3,0))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97" t="str">
        <f t="shared" si="1"/>
        <v/>
      </c>
      <c r="C120" s="98" t="str">
        <f>IF(E120="","",VLOOKUP(E120,コード!$D$2:$F$211,3,0))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97" t="str">
        <f t="shared" si="1"/>
        <v/>
      </c>
      <c r="C121" s="98" t="str">
        <f>IF(E121="","",VLOOKUP(E121,コード!$D$2:$F$211,3,0))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97" t="str">
        <f t="shared" si="1"/>
        <v/>
      </c>
      <c r="C122" s="98" t="str">
        <f>IF(E122="","",VLOOKUP(E122,コード!$D$2:$F$211,3,0))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97" t="str">
        <f t="shared" si="1"/>
        <v/>
      </c>
      <c r="C123" s="98" t="str">
        <f>IF(E123="","",VLOOKUP(E123,コード!$D$2:$F$211,3,0))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97" t="str">
        <f t="shared" si="1"/>
        <v/>
      </c>
      <c r="C124" s="98" t="str">
        <f>IF(E124="","",VLOOKUP(E124,コード!$D$2:$F$211,3,0))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97" t="str">
        <f t="shared" si="1"/>
        <v/>
      </c>
      <c r="C125" s="98" t="str">
        <f>IF(E125="","",VLOOKUP(E125,コード!$D$2:$F$211,3,0))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97" t="str">
        <f t="shared" si="1"/>
        <v/>
      </c>
      <c r="C126" s="98" t="str">
        <f>IF(E126="","",VLOOKUP(E126,コード!$D$2:$F$211,3,0))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97" t="str">
        <f t="shared" si="1"/>
        <v/>
      </c>
      <c r="C127" s="98" t="str">
        <f>IF(E127="","",VLOOKUP(E127,コード!$D$2:$F$211,3,0))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97" t="str">
        <f t="shared" si="1"/>
        <v/>
      </c>
      <c r="C128" s="98" t="str">
        <f>IF(E128="","",VLOOKUP(E128,コード!$D$2:$F$211,3,0))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97" t="str">
        <f t="shared" si="1"/>
        <v/>
      </c>
      <c r="C129" s="98" t="str">
        <f>IF(E129="","",VLOOKUP(E129,コード!$D$2:$F$211,3,0))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97" t="str">
        <f t="shared" si="1"/>
        <v/>
      </c>
      <c r="C130" s="98" t="str">
        <f>IF(E130="","",VLOOKUP(E130,コード!$D$2:$F$211,3,0))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97" t="str">
        <f t="shared" si="1"/>
        <v/>
      </c>
      <c r="C131" s="98" t="str">
        <f>IF(E131="","",VLOOKUP(E131,コード!$D$2:$F$211,3,0))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97" t="str">
        <f t="shared" si="1"/>
        <v/>
      </c>
      <c r="C132" s="98" t="str">
        <f>IF(E132="","",VLOOKUP(E132,コード!$D$2:$F$211,3,0))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97" t="str">
        <f t="shared" si="1"/>
        <v/>
      </c>
      <c r="C133" s="98" t="str">
        <f>IF(E133="","",VLOOKUP(E133,コード!$D$2:$F$211,3,0))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97" t="str">
        <f t="shared" si="1"/>
        <v/>
      </c>
      <c r="C134" s="98" t="str">
        <f>IF(E134="","",VLOOKUP(E134,コード!$D$2:$F$211,3,0))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97" t="str">
        <f t="shared" si="1"/>
        <v/>
      </c>
      <c r="C135" s="98" t="str">
        <f>IF(E135="","",VLOOKUP(E135,コード!$D$2:$F$211,3,0))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97" t="str">
        <f t="shared" ref="B136:B199" si="2">IF(D136&lt;&gt;"",CHOOSE(D136,"指定","自由"),"")</f>
        <v/>
      </c>
      <c r="C136" s="98" t="str">
        <f>IF(E136="","",VLOOKUP(E136,コード!$D$2:$F$211,3,0))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97" t="str">
        <f t="shared" si="2"/>
        <v/>
      </c>
      <c r="C137" s="98" t="str">
        <f>IF(E137="","",VLOOKUP(E137,コード!$D$2:$F$211,3,0))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97" t="str">
        <f t="shared" si="2"/>
        <v/>
      </c>
      <c r="C138" s="98" t="str">
        <f>IF(E138="","",VLOOKUP(E138,コード!$D$2:$F$211,3,0))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97" t="str">
        <f t="shared" si="2"/>
        <v/>
      </c>
      <c r="C139" s="98" t="str">
        <f>IF(E139="","",VLOOKUP(E139,コード!$D$2:$F$211,3,0))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97" t="str">
        <f t="shared" si="2"/>
        <v/>
      </c>
      <c r="C140" s="98" t="str">
        <f>IF(E140="","",VLOOKUP(E140,コード!$D$2:$F$211,3,0))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97" t="str">
        <f t="shared" si="2"/>
        <v/>
      </c>
      <c r="C141" s="98" t="str">
        <f>IF(E141="","",VLOOKUP(E141,コード!$D$2:$F$211,3,0))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97" t="str">
        <f t="shared" si="2"/>
        <v/>
      </c>
      <c r="C142" s="98" t="str">
        <f>IF(E142="","",VLOOKUP(E142,コード!$D$2:$F$211,3,0))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97" t="str">
        <f t="shared" si="2"/>
        <v/>
      </c>
      <c r="C143" s="98" t="str">
        <f>IF(E143="","",VLOOKUP(E143,コード!$D$2:$F$211,3,0))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97" t="str">
        <f t="shared" si="2"/>
        <v/>
      </c>
      <c r="C144" s="98" t="str">
        <f>IF(E144="","",VLOOKUP(E144,コード!$D$2:$F$211,3,0))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97" t="str">
        <f t="shared" si="2"/>
        <v/>
      </c>
      <c r="C145" s="98" t="str">
        <f>IF(E145="","",VLOOKUP(E145,コード!$D$2:$F$211,3,0))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97" t="str">
        <f t="shared" si="2"/>
        <v/>
      </c>
      <c r="C146" s="98" t="str">
        <f>IF(E146="","",VLOOKUP(E146,コード!$D$2:$F$211,3,0))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97" t="str">
        <f t="shared" si="2"/>
        <v/>
      </c>
      <c r="C147" s="98" t="str">
        <f>IF(E147="","",VLOOKUP(E147,コード!$D$2:$F$211,3,0))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97" t="str">
        <f t="shared" si="2"/>
        <v/>
      </c>
      <c r="C148" s="98" t="str">
        <f>IF(E148="","",VLOOKUP(E148,コード!$D$2:$F$211,3,0))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97" t="str">
        <f t="shared" si="2"/>
        <v/>
      </c>
      <c r="C149" s="98" t="str">
        <f>IF(E149="","",VLOOKUP(E149,コード!$D$2:$F$211,3,0))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97" t="str">
        <f t="shared" si="2"/>
        <v/>
      </c>
      <c r="C150" s="98" t="str">
        <f>IF(E150="","",VLOOKUP(E150,コード!$D$2:$F$211,3,0))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97" t="str">
        <f t="shared" si="2"/>
        <v/>
      </c>
      <c r="C151" s="98" t="str">
        <f>IF(E151="","",VLOOKUP(E151,コード!$D$2:$F$211,3,0))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97" t="str">
        <f t="shared" si="2"/>
        <v/>
      </c>
      <c r="C152" s="98" t="str">
        <f>IF(E152="","",VLOOKUP(E152,コード!$D$2:$F$211,3,0))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97" t="str">
        <f t="shared" si="2"/>
        <v/>
      </c>
      <c r="C153" s="98" t="str">
        <f>IF(E153="","",VLOOKUP(E153,コード!$D$2:$F$211,3,0))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97" t="str">
        <f t="shared" si="2"/>
        <v/>
      </c>
      <c r="C154" s="98" t="str">
        <f>IF(E154="","",VLOOKUP(E154,コード!$D$2:$F$211,3,0))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97" t="str">
        <f t="shared" si="2"/>
        <v/>
      </c>
      <c r="C155" s="98" t="str">
        <f>IF(E155="","",VLOOKUP(E155,コード!$D$2:$F$211,3,0))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97" t="str">
        <f t="shared" si="2"/>
        <v/>
      </c>
      <c r="C156" s="98" t="str">
        <f>IF(E156="","",VLOOKUP(E156,コード!$D$2:$F$211,3,0))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97" t="str">
        <f t="shared" si="2"/>
        <v/>
      </c>
      <c r="C157" s="98" t="str">
        <f>IF(E157="","",VLOOKUP(E157,コード!$D$2:$F$211,3,0))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97" t="str">
        <f t="shared" si="2"/>
        <v/>
      </c>
      <c r="C158" s="98" t="str">
        <f>IF(E158="","",VLOOKUP(E158,コード!$D$2:$F$211,3,0))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97" t="str">
        <f t="shared" si="2"/>
        <v/>
      </c>
      <c r="C159" s="98" t="str">
        <f>IF(E159="","",VLOOKUP(E159,コード!$D$2:$F$211,3,0))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97" t="str">
        <f t="shared" si="2"/>
        <v/>
      </c>
      <c r="C160" s="98" t="str">
        <f>IF(E160="","",VLOOKUP(E160,コード!$D$2:$F$211,3,0))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97" t="str">
        <f t="shared" si="2"/>
        <v/>
      </c>
      <c r="C161" s="98" t="str">
        <f>IF(E161="","",VLOOKUP(E161,コード!$D$2:$F$211,3,0))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97" t="str">
        <f t="shared" si="2"/>
        <v/>
      </c>
      <c r="C162" s="98" t="str">
        <f>IF(E162="","",VLOOKUP(E162,コード!$D$2:$F$211,3,0))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97" t="str">
        <f t="shared" si="2"/>
        <v/>
      </c>
      <c r="C163" s="98" t="str">
        <f>IF(E163="","",VLOOKUP(E163,コード!$D$2:$F$211,3,0))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97" t="str">
        <f t="shared" si="2"/>
        <v/>
      </c>
      <c r="C164" s="98" t="str">
        <f>IF(E164="","",VLOOKUP(E164,コード!$D$2:$F$211,3,0))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97" t="str">
        <f t="shared" si="2"/>
        <v/>
      </c>
      <c r="C165" s="98" t="str">
        <f>IF(E165="","",VLOOKUP(E165,コード!$D$2:$F$211,3,0))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97" t="str">
        <f t="shared" si="2"/>
        <v/>
      </c>
      <c r="C166" s="98" t="str">
        <f>IF(E166="","",VLOOKUP(E166,コード!$D$2:$F$211,3,0))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97" t="str">
        <f t="shared" si="2"/>
        <v/>
      </c>
      <c r="C167" s="98" t="str">
        <f>IF(E167="","",VLOOKUP(E167,コード!$D$2:$F$211,3,0))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97" t="str">
        <f t="shared" si="2"/>
        <v/>
      </c>
      <c r="C168" s="98" t="str">
        <f>IF(E168="","",VLOOKUP(E168,コード!$D$2:$F$211,3,0))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97" t="str">
        <f t="shared" si="2"/>
        <v/>
      </c>
      <c r="C169" s="98" t="str">
        <f>IF(E169="","",VLOOKUP(E169,コード!$D$2:$F$211,3,0))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97" t="str">
        <f t="shared" si="2"/>
        <v/>
      </c>
      <c r="C170" s="98" t="str">
        <f>IF(E170="","",VLOOKUP(E170,コード!$D$2:$F$211,3,0))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97" t="str">
        <f t="shared" si="2"/>
        <v/>
      </c>
      <c r="C171" s="98" t="str">
        <f>IF(E171="","",VLOOKUP(E171,コード!$D$2:$F$211,3,0))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97" t="str">
        <f t="shared" si="2"/>
        <v/>
      </c>
      <c r="C172" s="98" t="str">
        <f>IF(E172="","",VLOOKUP(E172,コード!$D$2:$F$211,3,0))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97" t="str">
        <f t="shared" si="2"/>
        <v/>
      </c>
      <c r="C173" s="98" t="str">
        <f>IF(E173="","",VLOOKUP(E173,コード!$D$2:$F$211,3,0))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97" t="str">
        <f t="shared" si="2"/>
        <v/>
      </c>
      <c r="C174" s="98" t="str">
        <f>IF(E174="","",VLOOKUP(E174,コード!$D$2:$F$211,3,0))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97" t="str">
        <f t="shared" si="2"/>
        <v/>
      </c>
      <c r="C175" s="98" t="str">
        <f>IF(E175="","",VLOOKUP(E175,コード!$D$2:$F$211,3,0))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97" t="str">
        <f t="shared" si="2"/>
        <v/>
      </c>
      <c r="C176" s="98" t="str">
        <f>IF(E176="","",VLOOKUP(E176,コード!$D$2:$F$211,3,0))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97" t="str">
        <f t="shared" si="2"/>
        <v/>
      </c>
      <c r="C177" s="98" t="str">
        <f>IF(E177="","",VLOOKUP(E177,コード!$D$2:$F$211,3,0))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97" t="str">
        <f t="shared" si="2"/>
        <v/>
      </c>
      <c r="C178" s="98" t="str">
        <f>IF(E178="","",VLOOKUP(E178,コード!$D$2:$F$211,3,0))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97" t="str">
        <f t="shared" si="2"/>
        <v/>
      </c>
      <c r="C179" s="98" t="str">
        <f>IF(E179="","",VLOOKUP(E179,コード!$D$2:$F$211,3,0))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97" t="str">
        <f t="shared" si="2"/>
        <v/>
      </c>
      <c r="C180" s="98" t="str">
        <f>IF(E180="","",VLOOKUP(E180,コード!$D$2:$F$211,3,0))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97" t="str">
        <f t="shared" si="2"/>
        <v/>
      </c>
      <c r="C181" s="98" t="str">
        <f>IF(E181="","",VLOOKUP(E181,コード!$D$2:$F$211,3,0))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97" t="str">
        <f t="shared" si="2"/>
        <v/>
      </c>
      <c r="C182" s="98" t="str">
        <f>IF(E182="","",VLOOKUP(E182,コード!$D$2:$F$211,3,0))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97" t="str">
        <f t="shared" si="2"/>
        <v/>
      </c>
      <c r="C183" s="98" t="str">
        <f>IF(E183="","",VLOOKUP(E183,コード!$D$2:$F$211,3,0))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97" t="str">
        <f t="shared" si="2"/>
        <v/>
      </c>
      <c r="C184" s="98" t="str">
        <f>IF(E184="","",VLOOKUP(E184,コード!$D$2:$F$211,3,0))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97" t="str">
        <f t="shared" si="2"/>
        <v/>
      </c>
      <c r="C185" s="98" t="str">
        <f>IF(E185="","",VLOOKUP(E185,コード!$D$2:$F$211,3,0))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97" t="str">
        <f t="shared" si="2"/>
        <v/>
      </c>
      <c r="C186" s="98" t="str">
        <f>IF(E186="","",VLOOKUP(E186,コード!$D$2:$F$211,3,0))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97" t="str">
        <f t="shared" si="2"/>
        <v/>
      </c>
      <c r="C187" s="98" t="str">
        <f>IF(E187="","",VLOOKUP(E187,コード!$D$2:$F$211,3,0))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97" t="str">
        <f t="shared" si="2"/>
        <v/>
      </c>
      <c r="C188" s="98" t="str">
        <f>IF(E188="","",VLOOKUP(E188,コード!$D$2:$F$211,3,0))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97" t="str">
        <f t="shared" si="2"/>
        <v/>
      </c>
      <c r="C189" s="98" t="str">
        <f>IF(E189="","",VLOOKUP(E189,コード!$D$2:$F$211,3,0))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97" t="str">
        <f t="shared" si="2"/>
        <v/>
      </c>
      <c r="C190" s="98" t="str">
        <f>IF(E190="","",VLOOKUP(E190,コード!$D$2:$F$211,3,0))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97" t="str">
        <f t="shared" si="2"/>
        <v/>
      </c>
      <c r="C191" s="98" t="str">
        <f>IF(E191="","",VLOOKUP(E191,コード!$D$2:$F$211,3,0))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97" t="str">
        <f t="shared" si="2"/>
        <v/>
      </c>
      <c r="C192" s="98" t="str">
        <f>IF(E192="","",VLOOKUP(E192,コード!$D$2:$F$211,3,0))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97" t="str">
        <f t="shared" si="2"/>
        <v/>
      </c>
      <c r="C193" s="98" t="str">
        <f>IF(E193="","",VLOOKUP(E193,コード!$D$2:$F$211,3,0))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97" t="str">
        <f t="shared" si="2"/>
        <v/>
      </c>
      <c r="C194" s="98" t="str">
        <f>IF(E194="","",VLOOKUP(E194,コード!$D$2:$F$211,3,0))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97" t="str">
        <f t="shared" si="2"/>
        <v/>
      </c>
      <c r="C195" s="98" t="str">
        <f>IF(E195="","",VLOOKUP(E195,コード!$D$2:$F$211,3,0))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97" t="str">
        <f t="shared" si="2"/>
        <v/>
      </c>
      <c r="C196" s="98" t="str">
        <f>IF(E196="","",VLOOKUP(E196,コード!$D$2:$F$211,3,0))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97" t="str">
        <f t="shared" si="2"/>
        <v/>
      </c>
      <c r="C197" s="98" t="str">
        <f>IF(E197="","",VLOOKUP(E197,コード!$D$2:$F$211,3,0))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97" t="str">
        <f t="shared" si="2"/>
        <v/>
      </c>
      <c r="C198" s="98" t="str">
        <f>IF(E198="","",VLOOKUP(E198,コード!$D$2:$F$211,3,0))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97" t="str">
        <f t="shared" si="2"/>
        <v/>
      </c>
      <c r="C199" s="98" t="str">
        <f>IF(E199="","",VLOOKUP(E199,コード!$D$2:$F$211,3,0))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97" t="str">
        <f t="shared" ref="B200:B246" si="3">IF(D200&lt;&gt;"",CHOOSE(D200,"指定","自由"),"")</f>
        <v/>
      </c>
      <c r="C200" s="98" t="str">
        <f>IF(E200="","",VLOOKUP(E200,コード!$D$2:$F$211,3,0))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97" t="str">
        <f t="shared" si="3"/>
        <v/>
      </c>
      <c r="C201" s="98" t="str">
        <f>IF(E201="","",VLOOKUP(E201,コード!$D$2:$F$211,3,0))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97" t="str">
        <f t="shared" si="3"/>
        <v/>
      </c>
      <c r="C202" s="98" t="str">
        <f>IF(E202="","",VLOOKUP(E202,コード!$D$2:$F$211,3,0))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97" t="str">
        <f t="shared" si="3"/>
        <v/>
      </c>
      <c r="C203" s="98" t="str">
        <f>IF(E203="","",VLOOKUP(E203,コード!$D$2:$F$211,3,0))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97" t="str">
        <f t="shared" si="3"/>
        <v/>
      </c>
      <c r="C204" s="98" t="str">
        <f>IF(E204="","",VLOOKUP(E204,コード!$D$2:$F$211,3,0))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97" t="str">
        <f t="shared" si="3"/>
        <v/>
      </c>
      <c r="C205" s="98" t="str">
        <f>IF(E205="","",VLOOKUP(E205,コード!$D$2:$F$211,3,0))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97" t="str">
        <f t="shared" si="3"/>
        <v/>
      </c>
      <c r="C206" s="98" t="str">
        <f>IF(E206="","",VLOOKUP(E206,コード!$D$2:$F$211,3,0))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97" t="str">
        <f t="shared" si="3"/>
        <v/>
      </c>
      <c r="C207" s="98" t="str">
        <f>IF(E207="","",VLOOKUP(E207,コード!$D$2:$F$211,3,0))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97" t="str">
        <f t="shared" si="3"/>
        <v/>
      </c>
      <c r="C208" s="98" t="str">
        <f>IF(E208="","",VLOOKUP(E208,コード!$D$2:$F$211,3,0))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97" t="str">
        <f t="shared" si="3"/>
        <v/>
      </c>
      <c r="C209" s="98" t="str">
        <f>IF(E209="","",VLOOKUP(E209,コード!$D$2:$F$211,3,0))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97" t="str">
        <f t="shared" si="3"/>
        <v/>
      </c>
      <c r="C210" s="98" t="str">
        <f>IF(E210="","",VLOOKUP(E210,コード!$D$2:$F$211,3,0))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97" t="str">
        <f t="shared" si="3"/>
        <v/>
      </c>
      <c r="C211" s="98" t="str">
        <f>IF(E211="","",VLOOKUP(E211,コード!$D$2:$F$211,3,0))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97" t="str">
        <f t="shared" si="3"/>
        <v/>
      </c>
      <c r="C212" s="98" t="str">
        <f>IF(E212="","",VLOOKUP(E212,コード!$D$2:$F$211,3,0))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97" t="str">
        <f t="shared" si="3"/>
        <v/>
      </c>
      <c r="C213" s="98" t="str">
        <f>IF(E213="","",VLOOKUP(E213,コード!$D$2:$F$211,3,0))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97" t="str">
        <f t="shared" si="3"/>
        <v/>
      </c>
      <c r="C214" s="98" t="str">
        <f>IF(E214="","",VLOOKUP(E214,コード!$D$2:$F$211,3,0))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97" t="str">
        <f t="shared" si="3"/>
        <v/>
      </c>
      <c r="C215" s="98" t="str">
        <f>IF(E215="","",VLOOKUP(E215,コード!$D$2:$F$211,3,0))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97" t="str">
        <f t="shared" si="3"/>
        <v/>
      </c>
      <c r="C216" s="98" t="str">
        <f>IF(E216="","",VLOOKUP(E216,コード!$D$2:$F$211,3,0))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97" t="str">
        <f t="shared" si="3"/>
        <v/>
      </c>
      <c r="C217" s="98" t="str">
        <f>IF(E217="","",VLOOKUP(E217,コード!$D$2:$F$211,3,0))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97" t="str">
        <f t="shared" si="3"/>
        <v/>
      </c>
      <c r="C218" s="98" t="str">
        <f>IF(E218="","",VLOOKUP(E218,コード!$D$2:$F$211,3,0))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97" t="str">
        <f t="shared" si="3"/>
        <v/>
      </c>
      <c r="C219" s="98" t="str">
        <f>IF(E219="","",VLOOKUP(E219,コード!$D$2:$F$211,3,0))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97" t="str">
        <f t="shared" si="3"/>
        <v/>
      </c>
      <c r="C220" s="98" t="str">
        <f>IF(E220="","",VLOOKUP(E220,コード!$D$2:$F$211,3,0))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97" t="str">
        <f t="shared" si="3"/>
        <v/>
      </c>
      <c r="C221" s="98" t="str">
        <f>IF(E221="","",VLOOKUP(E221,コード!$D$2:$F$211,3,0))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97" t="str">
        <f t="shared" si="3"/>
        <v/>
      </c>
      <c r="C222" s="98" t="str">
        <f>IF(E222="","",VLOOKUP(E222,コード!$D$2:$F$211,3,0))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97" t="str">
        <f t="shared" si="3"/>
        <v/>
      </c>
      <c r="C223" s="98" t="str">
        <f>IF(E223="","",VLOOKUP(E223,コード!$D$2:$F$211,3,0))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97" t="str">
        <f t="shared" si="3"/>
        <v/>
      </c>
      <c r="C224" s="98" t="str">
        <f>IF(E224="","",VLOOKUP(E224,コード!$D$2:$F$211,3,0))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97" t="str">
        <f t="shared" si="3"/>
        <v/>
      </c>
      <c r="C225" s="98" t="str">
        <f>IF(E225="","",VLOOKUP(E225,コード!$D$2:$F$211,3,0))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97" t="str">
        <f t="shared" si="3"/>
        <v/>
      </c>
      <c r="C226" s="98" t="str">
        <f>IF(E226="","",VLOOKUP(E226,コード!$D$2:$F$211,3,0))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97" t="str">
        <f t="shared" si="3"/>
        <v/>
      </c>
      <c r="C227" s="98" t="str">
        <f>IF(E227="","",VLOOKUP(E227,コード!$D$2:$F$211,3,0))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97" t="str">
        <f t="shared" si="3"/>
        <v/>
      </c>
      <c r="C228" s="98" t="str">
        <f>IF(E228="","",VLOOKUP(E228,コード!$D$2:$F$211,3,0))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97" t="str">
        <f t="shared" si="3"/>
        <v/>
      </c>
      <c r="C229" s="98" t="str">
        <f>IF(E229="","",VLOOKUP(E229,コード!$D$2:$F$211,3,0))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97" t="str">
        <f t="shared" si="3"/>
        <v/>
      </c>
      <c r="C230" s="98" t="str">
        <f>IF(E230="","",VLOOKUP(E230,コード!$D$2:$F$211,3,0))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97" t="str">
        <f t="shared" si="3"/>
        <v/>
      </c>
      <c r="C231" s="98" t="str">
        <f>IF(E231="","",VLOOKUP(E231,コード!$D$2:$F$211,3,0))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97" t="str">
        <f t="shared" si="3"/>
        <v/>
      </c>
      <c r="C232" s="98" t="str">
        <f>IF(E232="","",VLOOKUP(E232,コード!$D$2:$F$211,3,0))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97" t="str">
        <f t="shared" si="3"/>
        <v/>
      </c>
      <c r="C233" s="98" t="str">
        <f>IF(E233="","",VLOOKUP(E233,コード!$D$2:$F$211,3,0))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97" t="str">
        <f t="shared" si="3"/>
        <v/>
      </c>
      <c r="C234" s="98" t="str">
        <f>IF(E234="","",VLOOKUP(E234,コード!$D$2:$F$211,3,0))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97" t="str">
        <f t="shared" si="3"/>
        <v/>
      </c>
      <c r="C235" s="98" t="str">
        <f>IF(E235="","",VLOOKUP(E235,コード!$D$2:$F$211,3,0))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97" t="str">
        <f t="shared" si="3"/>
        <v/>
      </c>
      <c r="C236" s="98" t="str">
        <f>IF(E236="","",VLOOKUP(E236,コード!$D$2:$F$211,3,0))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97" t="str">
        <f t="shared" si="3"/>
        <v/>
      </c>
      <c r="C237" s="98" t="str">
        <f>IF(E237="","",VLOOKUP(E237,コード!$D$2:$F$211,3,0))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97" t="str">
        <f t="shared" si="3"/>
        <v/>
      </c>
      <c r="C238" s="98" t="str">
        <f>IF(E238="","",VLOOKUP(E238,コード!$D$2:$F$211,3,0))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97" t="str">
        <f t="shared" si="3"/>
        <v/>
      </c>
      <c r="C239" s="98" t="str">
        <f>IF(E239="","",VLOOKUP(E239,コード!$D$2:$F$211,3,0))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97" t="str">
        <f t="shared" si="3"/>
        <v/>
      </c>
      <c r="C240" s="98" t="str">
        <f>IF(E240="","",VLOOKUP(E240,コード!$D$2:$F$211,3,0))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97" t="str">
        <f t="shared" si="3"/>
        <v/>
      </c>
      <c r="C241" s="98" t="str">
        <f>IF(E241="","",VLOOKUP(E241,コード!$D$2:$F$211,3,0))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97" t="str">
        <f t="shared" si="3"/>
        <v/>
      </c>
      <c r="C242" s="98" t="str">
        <f>IF(E242="","",VLOOKUP(E242,コード!$D$2:$F$211,3,0))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97" t="str">
        <f t="shared" si="3"/>
        <v/>
      </c>
      <c r="C243" s="98" t="str">
        <f>IF(E243="","",VLOOKUP(E243,コード!$D$2:$F$211,3,0))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97" t="str">
        <f t="shared" si="3"/>
        <v/>
      </c>
      <c r="C244" s="98" t="str">
        <f>IF(E244="","",VLOOKUP(E244,コード!$D$2:$F$211,3,0))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97" t="str">
        <f t="shared" si="3"/>
        <v/>
      </c>
      <c r="C245" s="98" t="str">
        <f>IF(E245="","",VLOOKUP(E245,コード!$D$2:$F$211,3,0))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97" t="str">
        <f t="shared" si="3"/>
        <v/>
      </c>
      <c r="C246" s="98" t="str">
        <f>IF(E246="","",VLOOKUP(E246,コード!$D$2:$F$211,3,0))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124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F7:F246" xr:uid="{00000000-0002-0000-0100-000000000000}">
      <formula1>1</formula1>
      <formula2>3</formula2>
    </dataValidation>
    <dataValidation type="whole" imeMode="halfAlpha" allowBlank="1" showInputMessage="1" showErrorMessage="1" sqref="D7:D246" xr:uid="{00000000-0002-0000-0100-000001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5" width="9.5" bestFit="1" customWidth="1"/>
  </cols>
  <sheetData>
    <row r="1" spans="2:9">
      <c r="B1" t="s">
        <v>544</v>
      </c>
    </row>
    <row r="2" spans="2:9">
      <c r="C2" t="s">
        <v>537</v>
      </c>
    </row>
    <row r="3" spans="2:9">
      <c r="C3" t="s">
        <v>129</v>
      </c>
    </row>
    <row r="4" spans="2:9">
      <c r="B4" t="s">
        <v>128</v>
      </c>
      <c r="C4" t="s">
        <v>538</v>
      </c>
    </row>
    <row r="5" spans="2:9">
      <c r="B5" s="25" t="s">
        <v>516</v>
      </c>
      <c r="C5" s="27" t="s">
        <v>17</v>
      </c>
      <c r="D5" s="123" t="s">
        <v>527</v>
      </c>
      <c r="E5" s="124"/>
      <c r="F5" s="125"/>
      <c r="G5" s="123" t="s">
        <v>528</v>
      </c>
      <c r="H5" s="124"/>
      <c r="I5" s="125"/>
    </row>
    <row r="6" spans="2:9">
      <c r="B6" s="26" t="s">
        <v>100</v>
      </c>
      <c r="C6" s="28" t="s">
        <v>18</v>
      </c>
      <c r="D6" s="100" t="s">
        <v>524</v>
      </c>
      <c r="E6" s="100" t="s">
        <v>525</v>
      </c>
      <c r="F6" s="101" t="s">
        <v>526</v>
      </c>
      <c r="G6" s="100" t="s">
        <v>524</v>
      </c>
      <c r="H6" s="100" t="s">
        <v>525</v>
      </c>
      <c r="I6" s="101" t="s">
        <v>526</v>
      </c>
    </row>
    <row r="7" spans="2:9">
      <c r="B7" s="89" t="str">
        <f>IF(C7="","",VLOOKUP(C7,コード!$D$2:$F$211,3,0))</f>
        <v/>
      </c>
      <c r="C7" s="29"/>
      <c r="D7" s="11"/>
      <c r="E7" s="11"/>
      <c r="F7" s="12"/>
      <c r="G7" s="11"/>
      <c r="H7" s="11"/>
      <c r="I7" s="12"/>
    </row>
    <row r="8" spans="2:9">
      <c r="B8" s="90" t="str">
        <f>IF(C8="","",VLOOKUP(C8,コード!$D$2:$F$211,3,0))</f>
        <v/>
      </c>
      <c r="C8" s="30"/>
      <c r="D8" s="6"/>
      <c r="E8" s="6"/>
      <c r="F8" s="7"/>
      <c r="G8" s="6"/>
      <c r="H8" s="6"/>
      <c r="I8" s="7"/>
    </row>
    <row r="9" spans="2:9">
      <c r="B9" s="90" t="str">
        <f>IF(C9="","",VLOOKUP(C9,コード!$D$2:$F$211,3,0))</f>
        <v/>
      </c>
      <c r="C9" s="30"/>
      <c r="D9" s="6"/>
      <c r="E9" s="6"/>
      <c r="F9" s="7"/>
      <c r="G9" s="6"/>
      <c r="H9" s="6"/>
      <c r="I9" s="7"/>
    </row>
    <row r="10" spans="2:9">
      <c r="B10" s="90" t="str">
        <f>IF(C10="","",VLOOKUP(C10,コード!$D$2:$F$211,3,0))</f>
        <v/>
      </c>
      <c r="C10" s="30"/>
      <c r="D10" s="6"/>
      <c r="E10" s="6"/>
      <c r="F10" s="7"/>
      <c r="G10" s="6"/>
      <c r="H10" s="6"/>
      <c r="I10" s="7"/>
    </row>
    <row r="11" spans="2:9">
      <c r="B11" s="90" t="str">
        <f>IF(C11="","",VLOOKUP(C11,コード!$D$2:$F$211,3,0))</f>
        <v/>
      </c>
      <c r="C11" s="30"/>
      <c r="D11" s="6"/>
      <c r="E11" s="6"/>
      <c r="F11" s="7"/>
      <c r="G11" s="6"/>
      <c r="H11" s="6"/>
      <c r="I11" s="7"/>
    </row>
    <row r="12" spans="2:9">
      <c r="B12" s="90" t="str">
        <f>IF(C12="","",VLOOKUP(C12,コード!$D$2:$F$211,3,0))</f>
        <v/>
      </c>
      <c r="C12" s="30"/>
      <c r="D12" s="6"/>
      <c r="E12" s="6"/>
      <c r="F12" s="7"/>
      <c r="G12" s="6"/>
      <c r="H12" s="6"/>
      <c r="I12" s="7"/>
    </row>
    <row r="13" spans="2:9">
      <c r="B13" s="90" t="str">
        <f>IF(C13="","",VLOOKUP(C13,コード!$D$2:$F$211,3,0))</f>
        <v/>
      </c>
      <c r="C13" s="30"/>
      <c r="D13" s="6"/>
      <c r="E13" s="6"/>
      <c r="F13" s="7"/>
      <c r="G13" s="6"/>
      <c r="H13" s="6"/>
      <c r="I13" s="7"/>
    </row>
    <row r="14" spans="2:9">
      <c r="B14" s="90" t="str">
        <f>IF(C14="","",VLOOKUP(C14,コード!$D$2:$F$211,3,0))</f>
        <v/>
      </c>
      <c r="C14" s="30"/>
      <c r="D14" s="6"/>
      <c r="E14" s="6"/>
      <c r="F14" s="7"/>
      <c r="G14" s="6"/>
      <c r="H14" s="6"/>
      <c r="I14" s="7"/>
    </row>
    <row r="15" spans="2:9">
      <c r="B15" s="90" t="str">
        <f>IF(C15="","",VLOOKUP(C15,コード!$D$2:$F$211,3,0))</f>
        <v/>
      </c>
      <c r="C15" s="30"/>
      <c r="D15" s="6"/>
      <c r="E15" s="6"/>
      <c r="F15" s="7"/>
      <c r="G15" s="6"/>
      <c r="H15" s="6"/>
      <c r="I15" s="7"/>
    </row>
    <row r="16" spans="2:9">
      <c r="B16" s="90" t="str">
        <f>IF(C16="","",VLOOKUP(C16,コード!$D$2:$F$211,3,0))</f>
        <v/>
      </c>
      <c r="C16" s="30"/>
      <c r="D16" s="6"/>
      <c r="E16" s="6"/>
      <c r="F16" s="7"/>
      <c r="G16" s="6"/>
      <c r="H16" s="6"/>
      <c r="I16" s="7"/>
    </row>
    <row r="17" spans="2:9">
      <c r="B17" s="90" t="str">
        <f>IF(C17="","",VLOOKUP(C17,コード!$D$2:$F$211,3,0))</f>
        <v/>
      </c>
      <c r="C17" s="30"/>
      <c r="D17" s="6"/>
      <c r="E17" s="6"/>
      <c r="F17" s="7"/>
      <c r="G17" s="6"/>
      <c r="H17" s="6"/>
      <c r="I17" s="7"/>
    </row>
    <row r="18" spans="2:9">
      <c r="B18" s="90" t="str">
        <f>IF(C18="","",VLOOKUP(C18,コード!$D$2:$F$211,3,0))</f>
        <v/>
      </c>
      <c r="C18" s="30"/>
      <c r="D18" s="6"/>
      <c r="E18" s="6"/>
      <c r="F18" s="7"/>
      <c r="G18" s="6"/>
      <c r="H18" s="6"/>
      <c r="I18" s="7"/>
    </row>
    <row r="19" spans="2:9">
      <c r="B19" s="90" t="str">
        <f>IF(C19="","",VLOOKUP(C19,コード!$D$2:$F$211,3,0))</f>
        <v/>
      </c>
      <c r="C19" s="30"/>
      <c r="D19" s="6"/>
      <c r="E19" s="6"/>
      <c r="F19" s="7"/>
      <c r="G19" s="6"/>
      <c r="H19" s="6"/>
      <c r="I19" s="7"/>
    </row>
    <row r="20" spans="2:9">
      <c r="B20" s="90" t="str">
        <f>IF(C20="","",VLOOKUP(C20,コード!$D$2:$F$211,3,0))</f>
        <v/>
      </c>
      <c r="C20" s="30"/>
      <c r="D20" s="6"/>
      <c r="E20" s="6"/>
      <c r="F20" s="7"/>
      <c r="G20" s="6"/>
      <c r="H20" s="6"/>
      <c r="I20" s="7"/>
    </row>
    <row r="21" spans="2:9">
      <c r="B21" s="90" t="str">
        <f>IF(C21="","",VLOOKUP(C21,コード!$D$2:$F$211,3,0))</f>
        <v/>
      </c>
      <c r="C21" s="30"/>
      <c r="D21" s="6"/>
      <c r="E21" s="6"/>
      <c r="F21" s="7"/>
      <c r="G21" s="6"/>
      <c r="H21" s="6"/>
      <c r="I21" s="7"/>
    </row>
    <row r="22" spans="2:9">
      <c r="B22" s="90" t="str">
        <f>IF(C22="","",VLOOKUP(C22,コード!$D$2:$F$211,3,0))</f>
        <v/>
      </c>
      <c r="C22" s="30"/>
      <c r="D22" s="6"/>
      <c r="E22" s="6"/>
      <c r="F22" s="7"/>
      <c r="G22" s="6"/>
      <c r="H22" s="6"/>
      <c r="I22" s="7"/>
    </row>
    <row r="23" spans="2:9">
      <c r="B23" s="90" t="str">
        <f>IF(C23="","",VLOOKUP(C23,コード!$D$2:$F$211,3,0))</f>
        <v/>
      </c>
      <c r="C23" s="30"/>
      <c r="D23" s="6"/>
      <c r="E23" s="6"/>
      <c r="F23" s="7"/>
      <c r="G23" s="6"/>
      <c r="H23" s="6"/>
      <c r="I23" s="7"/>
    </row>
    <row r="24" spans="2:9">
      <c r="B24" s="90" t="str">
        <f>IF(C24="","",VLOOKUP(C24,コード!$D$2:$F$211,3,0))</f>
        <v/>
      </c>
      <c r="C24" s="30"/>
      <c r="D24" s="6"/>
      <c r="E24" s="6"/>
      <c r="F24" s="7"/>
      <c r="G24" s="6"/>
      <c r="H24" s="6"/>
      <c r="I24" s="7"/>
    </row>
    <row r="25" spans="2:9">
      <c r="B25" s="90" t="str">
        <f>IF(C25="","",VLOOKUP(C25,コード!$D$2:$F$211,3,0))</f>
        <v/>
      </c>
      <c r="C25" s="30"/>
      <c r="D25" s="6"/>
      <c r="E25" s="6"/>
      <c r="F25" s="7"/>
      <c r="G25" s="6"/>
      <c r="H25" s="6"/>
      <c r="I25" s="7"/>
    </row>
    <row r="26" spans="2:9">
      <c r="B26" s="90" t="str">
        <f>IF(C26="","",VLOOKUP(C26,コード!$D$2:$F$211,3,0))</f>
        <v/>
      </c>
      <c r="C26" s="30"/>
      <c r="D26" s="6"/>
      <c r="E26" s="6"/>
      <c r="F26" s="7"/>
      <c r="G26" s="6"/>
      <c r="H26" s="6"/>
      <c r="I26" s="7"/>
    </row>
    <row r="27" spans="2:9">
      <c r="B27" s="90" t="str">
        <f>IF(C27="","",VLOOKUP(C27,コード!$D$2:$F$211,3,0))</f>
        <v/>
      </c>
      <c r="C27" s="30"/>
      <c r="D27" s="6"/>
      <c r="E27" s="6"/>
      <c r="F27" s="7"/>
      <c r="G27" s="6"/>
      <c r="H27" s="6"/>
      <c r="I27" s="7"/>
    </row>
    <row r="28" spans="2:9">
      <c r="B28" s="90" t="str">
        <f>IF(C28="","",VLOOKUP(C28,コード!$D$2:$F$211,3,0))</f>
        <v/>
      </c>
      <c r="C28" s="30"/>
      <c r="D28" s="6"/>
      <c r="E28" s="6"/>
      <c r="F28" s="7"/>
      <c r="G28" s="6"/>
      <c r="H28" s="6"/>
      <c r="I28" s="7"/>
    </row>
    <row r="29" spans="2:9">
      <c r="B29" s="90" t="str">
        <f>IF(C29="","",VLOOKUP(C29,コード!$D$2:$F$211,3,0))</f>
        <v/>
      </c>
      <c r="C29" s="30"/>
      <c r="D29" s="6"/>
      <c r="E29" s="6"/>
      <c r="F29" s="7"/>
      <c r="G29" s="6"/>
      <c r="H29" s="6"/>
      <c r="I29" s="7"/>
    </row>
    <row r="30" spans="2:9">
      <c r="B30" s="90" t="str">
        <f>IF(C30="","",VLOOKUP(C30,コード!$D$2:$F$211,3,0))</f>
        <v/>
      </c>
      <c r="C30" s="30"/>
      <c r="D30" s="6"/>
      <c r="E30" s="6"/>
      <c r="F30" s="7"/>
      <c r="G30" s="6"/>
      <c r="H30" s="6"/>
      <c r="I30" s="7"/>
    </row>
    <row r="31" spans="2:9">
      <c r="B31" s="90" t="str">
        <f>IF(C31="","",VLOOKUP(C31,コード!$D$2:$F$211,3,0))</f>
        <v/>
      </c>
      <c r="C31" s="30"/>
      <c r="D31" s="6"/>
      <c r="E31" s="6"/>
      <c r="F31" s="7"/>
      <c r="G31" s="6"/>
      <c r="H31" s="6"/>
      <c r="I31" s="7"/>
    </row>
    <row r="32" spans="2:9">
      <c r="B32" s="90" t="str">
        <f>IF(C32="","",VLOOKUP(C32,コード!$D$2:$F$211,3,0))</f>
        <v/>
      </c>
      <c r="C32" s="30"/>
      <c r="D32" s="6"/>
      <c r="E32" s="6"/>
      <c r="F32" s="7"/>
      <c r="G32" s="6"/>
      <c r="H32" s="6"/>
      <c r="I32" s="7"/>
    </row>
    <row r="33" spans="2:9">
      <c r="B33" s="90" t="str">
        <f>IF(C33="","",VLOOKUP(C33,コード!$D$2:$F$211,3,0))</f>
        <v/>
      </c>
      <c r="C33" s="30"/>
      <c r="D33" s="6"/>
      <c r="E33" s="6"/>
      <c r="F33" s="7"/>
      <c r="G33" s="6"/>
      <c r="H33" s="6"/>
      <c r="I33" s="7"/>
    </row>
    <row r="34" spans="2:9">
      <c r="B34" s="90" t="str">
        <f>IF(C34="","",VLOOKUP(C34,コード!$D$2:$F$211,3,0))</f>
        <v/>
      </c>
      <c r="C34" s="30"/>
      <c r="D34" s="6"/>
      <c r="E34" s="6"/>
      <c r="F34" s="7"/>
      <c r="G34" s="6"/>
      <c r="H34" s="6"/>
      <c r="I34" s="7"/>
    </row>
    <row r="35" spans="2:9">
      <c r="B35" s="90" t="str">
        <f>IF(C35="","",VLOOKUP(C35,コード!$D$2:$F$211,3,0))</f>
        <v/>
      </c>
      <c r="C35" s="30"/>
      <c r="D35" s="6"/>
      <c r="E35" s="6"/>
      <c r="F35" s="7"/>
      <c r="G35" s="6"/>
      <c r="H35" s="6"/>
      <c r="I35" s="7"/>
    </row>
    <row r="36" spans="2:9">
      <c r="B36" s="90" t="str">
        <f>IF(C36="","",VLOOKUP(C36,コード!$D$2:$F$211,3,0))</f>
        <v/>
      </c>
      <c r="C36" s="30"/>
      <c r="D36" s="6"/>
      <c r="E36" s="6"/>
      <c r="F36" s="7"/>
      <c r="G36" s="6"/>
      <c r="H36" s="6"/>
      <c r="I36" s="7"/>
    </row>
    <row r="37" spans="2:9">
      <c r="B37" s="90" t="str">
        <f>IF(C37="","",VLOOKUP(C37,コード!$D$2:$F$211,3,0))</f>
        <v/>
      </c>
      <c r="C37" s="30"/>
      <c r="D37" s="6"/>
      <c r="E37" s="6"/>
      <c r="F37" s="7"/>
      <c r="G37" s="6"/>
      <c r="H37" s="6"/>
      <c r="I37" s="7"/>
    </row>
    <row r="38" spans="2:9">
      <c r="B38" s="90" t="str">
        <f>IF(C38="","",VLOOKUP(C38,コード!$D$2:$F$211,3,0))</f>
        <v/>
      </c>
      <c r="C38" s="30"/>
      <c r="D38" s="6"/>
      <c r="E38" s="6"/>
      <c r="F38" s="7"/>
      <c r="G38" s="6"/>
      <c r="H38" s="6"/>
      <c r="I38" s="7"/>
    </row>
    <row r="39" spans="2:9">
      <c r="B39" s="90" t="str">
        <f>IF(C39="","",VLOOKUP(C39,コード!$D$2:$F$211,3,0))</f>
        <v/>
      </c>
      <c r="C39" s="30"/>
      <c r="D39" s="6"/>
      <c r="E39" s="6"/>
      <c r="F39" s="7"/>
      <c r="G39" s="6"/>
      <c r="H39" s="6"/>
      <c r="I39" s="7"/>
    </row>
    <row r="40" spans="2:9">
      <c r="B40" s="90" t="str">
        <f>IF(C40="","",VLOOKUP(C40,コード!$D$2:$F$211,3,0))</f>
        <v/>
      </c>
      <c r="C40" s="30"/>
      <c r="D40" s="6"/>
      <c r="E40" s="6"/>
      <c r="F40" s="7"/>
      <c r="G40" s="6"/>
      <c r="H40" s="6"/>
      <c r="I40" s="7"/>
    </row>
    <row r="41" spans="2:9">
      <c r="B41" s="90" t="str">
        <f>IF(C41="","",VLOOKUP(C41,コード!$D$2:$F$211,3,0))</f>
        <v/>
      </c>
      <c r="C41" s="30"/>
      <c r="D41" s="6"/>
      <c r="E41" s="6"/>
      <c r="F41" s="7"/>
      <c r="G41" s="6"/>
      <c r="H41" s="6"/>
      <c r="I41" s="7"/>
    </row>
    <row r="42" spans="2:9">
      <c r="B42" s="90" t="str">
        <f>IF(C42="","",VLOOKUP(C42,コード!$D$2:$F$211,3,0))</f>
        <v/>
      </c>
      <c r="C42" s="30"/>
      <c r="D42" s="6"/>
      <c r="E42" s="6"/>
      <c r="F42" s="7"/>
      <c r="G42" s="6"/>
      <c r="H42" s="6"/>
      <c r="I42" s="7"/>
    </row>
    <row r="43" spans="2:9">
      <c r="B43" s="90" t="str">
        <f>IF(C43="","",VLOOKUP(C43,コード!$D$2:$F$211,3,0))</f>
        <v/>
      </c>
      <c r="C43" s="30"/>
      <c r="D43" s="6"/>
      <c r="E43" s="6"/>
      <c r="F43" s="7"/>
      <c r="G43" s="6"/>
      <c r="H43" s="6"/>
      <c r="I43" s="7"/>
    </row>
    <row r="44" spans="2:9">
      <c r="B44" s="90" t="str">
        <f>IF(C44="","",VLOOKUP(C44,コード!$D$2:$F$211,3,0))</f>
        <v/>
      </c>
      <c r="C44" s="30"/>
      <c r="D44" s="6"/>
      <c r="E44" s="6"/>
      <c r="F44" s="7"/>
      <c r="G44" s="6"/>
      <c r="H44" s="6"/>
      <c r="I44" s="7"/>
    </row>
    <row r="45" spans="2:9">
      <c r="B45" s="90" t="str">
        <f>IF(C45="","",VLOOKUP(C45,コード!$D$2:$F$211,3,0))</f>
        <v/>
      </c>
      <c r="C45" s="30"/>
      <c r="D45" s="6"/>
      <c r="E45" s="6"/>
      <c r="F45" s="7"/>
      <c r="G45" s="6"/>
      <c r="H45" s="6"/>
      <c r="I45" s="7"/>
    </row>
    <row r="46" spans="2:9">
      <c r="B46" s="90" t="str">
        <f>IF(C46="","",VLOOKUP(C46,コード!$D$2:$F$211,3,0))</f>
        <v/>
      </c>
      <c r="C46" s="30"/>
      <c r="D46" s="6"/>
      <c r="E46" s="6"/>
      <c r="F46" s="7"/>
      <c r="G46" s="6"/>
      <c r="H46" s="6"/>
      <c r="I46" s="7"/>
    </row>
    <row r="47" spans="2:9">
      <c r="B47" s="90" t="str">
        <f>IF(C47="","",VLOOKUP(C47,コード!$D$2:$F$211,3,0))</f>
        <v/>
      </c>
      <c r="C47" s="30"/>
      <c r="D47" s="6"/>
      <c r="E47" s="6"/>
      <c r="F47" s="7"/>
      <c r="G47" s="6"/>
      <c r="H47" s="6"/>
      <c r="I47" s="7"/>
    </row>
    <row r="48" spans="2:9">
      <c r="B48" s="90" t="str">
        <f>IF(C48="","",VLOOKUP(C48,コード!$D$2:$F$211,3,0))</f>
        <v/>
      </c>
      <c r="C48" s="30"/>
      <c r="D48" s="6"/>
      <c r="E48" s="6"/>
      <c r="F48" s="7"/>
      <c r="G48" s="6"/>
      <c r="H48" s="6"/>
      <c r="I48" s="7"/>
    </row>
    <row r="49" spans="2:9">
      <c r="B49" s="90" t="str">
        <f>IF(C49="","",VLOOKUP(C49,コード!$D$2:$F$211,3,0))</f>
        <v/>
      </c>
      <c r="C49" s="30"/>
      <c r="D49" s="6"/>
      <c r="E49" s="6"/>
      <c r="F49" s="7"/>
      <c r="G49" s="6"/>
      <c r="H49" s="6"/>
      <c r="I49" s="7"/>
    </row>
    <row r="50" spans="2:9">
      <c r="B50" s="90" t="str">
        <f>IF(C50="","",VLOOKUP(C50,コード!$D$2:$F$211,3,0))</f>
        <v/>
      </c>
      <c r="C50" s="30"/>
      <c r="D50" s="6"/>
      <c r="E50" s="6"/>
      <c r="F50" s="7"/>
      <c r="G50" s="6"/>
      <c r="H50" s="6"/>
      <c r="I50" s="7"/>
    </row>
    <row r="51" spans="2:9">
      <c r="B51" s="90" t="str">
        <f>IF(C51="","",VLOOKUP(C51,コード!$D$2:$F$211,3,0))</f>
        <v/>
      </c>
      <c r="C51" s="30"/>
      <c r="D51" s="6"/>
      <c r="E51" s="6"/>
      <c r="F51" s="7"/>
      <c r="G51" s="6"/>
      <c r="H51" s="6"/>
      <c r="I51" s="7"/>
    </row>
    <row r="52" spans="2:9">
      <c r="B52" s="90" t="str">
        <f>IF(C52="","",VLOOKUP(C52,コード!$D$2:$F$211,3,0))</f>
        <v/>
      </c>
      <c r="C52" s="30"/>
      <c r="D52" s="6"/>
      <c r="E52" s="6"/>
      <c r="F52" s="7"/>
      <c r="G52" s="6"/>
      <c r="H52" s="6"/>
      <c r="I52" s="7"/>
    </row>
    <row r="53" spans="2:9">
      <c r="B53" s="90" t="str">
        <f>IF(C53="","",VLOOKUP(C53,コード!$D$2:$F$211,3,0))</f>
        <v/>
      </c>
      <c r="C53" s="30"/>
      <c r="D53" s="6"/>
      <c r="E53" s="6"/>
      <c r="F53" s="7"/>
      <c r="G53" s="6"/>
      <c r="H53" s="6"/>
      <c r="I53" s="7"/>
    </row>
    <row r="54" spans="2:9">
      <c r="B54" s="90" t="str">
        <f>IF(C54="","",VLOOKUP(C54,コード!$D$2:$F$211,3,0))</f>
        <v/>
      </c>
      <c r="C54" s="30"/>
      <c r="D54" s="6"/>
      <c r="E54" s="6"/>
      <c r="F54" s="7"/>
      <c r="G54" s="6"/>
      <c r="H54" s="6"/>
      <c r="I54" s="7"/>
    </row>
    <row r="55" spans="2:9">
      <c r="B55" s="90" t="str">
        <f>IF(C55="","",VLOOKUP(C55,コード!$D$2:$F$211,3,0))</f>
        <v/>
      </c>
      <c r="C55" s="30"/>
      <c r="D55" s="6"/>
      <c r="E55" s="6"/>
      <c r="F55" s="7"/>
      <c r="G55" s="6"/>
      <c r="H55" s="6"/>
      <c r="I55" s="7"/>
    </row>
    <row r="56" spans="2:9">
      <c r="B56" s="90" t="str">
        <f>IF(C56="","",VLOOKUP(C56,コード!$D$2:$F$211,3,0))</f>
        <v/>
      </c>
      <c r="C56" s="30"/>
      <c r="D56" s="6"/>
      <c r="E56" s="6"/>
      <c r="F56" s="7"/>
      <c r="G56" s="6"/>
      <c r="H56" s="6"/>
      <c r="I56" s="7"/>
    </row>
    <row r="57" spans="2:9">
      <c r="B57" s="90" t="str">
        <f>IF(C57="","",VLOOKUP(C57,コード!$D$2:$F$211,3,0))</f>
        <v/>
      </c>
      <c r="C57" s="30"/>
      <c r="D57" s="6"/>
      <c r="E57" s="6"/>
      <c r="F57" s="7"/>
      <c r="G57" s="6"/>
      <c r="H57" s="6"/>
      <c r="I57" s="7"/>
    </row>
    <row r="58" spans="2:9">
      <c r="B58" s="90" t="str">
        <f>IF(C58="","",VLOOKUP(C58,コード!$D$2:$F$211,3,0))</f>
        <v/>
      </c>
      <c r="C58" s="30"/>
      <c r="D58" s="6"/>
      <c r="E58" s="6"/>
      <c r="F58" s="7"/>
      <c r="G58" s="6"/>
      <c r="H58" s="6"/>
      <c r="I58" s="7"/>
    </row>
    <row r="59" spans="2:9">
      <c r="B59" s="90" t="str">
        <f>IF(C59="","",VLOOKUP(C59,コード!$D$2:$F$211,3,0))</f>
        <v/>
      </c>
      <c r="C59" s="30"/>
      <c r="D59" s="6"/>
      <c r="E59" s="6"/>
      <c r="F59" s="7"/>
      <c r="G59" s="6"/>
      <c r="H59" s="6"/>
      <c r="I59" s="7"/>
    </row>
    <row r="60" spans="2:9">
      <c r="B60" s="90" t="str">
        <f>IF(C60="","",VLOOKUP(C60,コード!$D$2:$F$211,3,0))</f>
        <v/>
      </c>
      <c r="C60" s="30"/>
      <c r="D60" s="6"/>
      <c r="E60" s="6"/>
      <c r="F60" s="7"/>
      <c r="G60" s="6"/>
      <c r="H60" s="6"/>
      <c r="I60" s="7"/>
    </row>
    <row r="61" spans="2:9">
      <c r="B61" s="90" t="str">
        <f>IF(C61="","",VLOOKUP(C61,コード!$D$2:$F$211,3,0))</f>
        <v/>
      </c>
      <c r="C61" s="30"/>
      <c r="D61" s="6"/>
      <c r="E61" s="6"/>
      <c r="F61" s="7"/>
      <c r="G61" s="6"/>
      <c r="H61" s="6"/>
      <c r="I61" s="7"/>
    </row>
    <row r="62" spans="2:9">
      <c r="B62" s="90" t="str">
        <f>IF(C62="","",VLOOKUP(C62,コード!$D$2:$F$211,3,0))</f>
        <v/>
      </c>
      <c r="C62" s="30"/>
      <c r="D62" s="6"/>
      <c r="E62" s="6"/>
      <c r="F62" s="7"/>
      <c r="G62" s="6"/>
      <c r="H62" s="6"/>
      <c r="I62" s="7"/>
    </row>
    <row r="63" spans="2:9">
      <c r="B63" s="90" t="str">
        <f>IF(C63="","",VLOOKUP(C63,コード!$D$2:$F$211,3,0))</f>
        <v/>
      </c>
      <c r="C63" s="30"/>
      <c r="D63" s="6"/>
      <c r="E63" s="6"/>
      <c r="F63" s="7"/>
      <c r="G63" s="6"/>
      <c r="H63" s="6"/>
      <c r="I63" s="7"/>
    </row>
    <row r="64" spans="2:9">
      <c r="B64" s="90" t="str">
        <f>IF(C64="","",VLOOKUP(C64,コード!$D$2:$F$211,3,0))</f>
        <v/>
      </c>
      <c r="C64" s="30"/>
      <c r="D64" s="6"/>
      <c r="E64" s="6"/>
      <c r="F64" s="7"/>
      <c r="G64" s="6"/>
      <c r="H64" s="6"/>
      <c r="I64" s="7"/>
    </row>
    <row r="65" spans="2:9">
      <c r="B65" s="90" t="str">
        <f>IF(C65="","",VLOOKUP(C65,コード!$D$2:$F$211,3,0))</f>
        <v/>
      </c>
      <c r="C65" s="30"/>
      <c r="D65" s="6"/>
      <c r="E65" s="6"/>
      <c r="F65" s="7"/>
      <c r="G65" s="6"/>
      <c r="H65" s="6"/>
      <c r="I65" s="7"/>
    </row>
    <row r="66" spans="2:9">
      <c r="B66" s="90" t="str">
        <f>IF(C66="","",VLOOKUP(C66,コード!$D$2:$F$211,3,0))</f>
        <v/>
      </c>
      <c r="C66" s="30"/>
      <c r="D66" s="6"/>
      <c r="E66" s="6"/>
      <c r="F66" s="7"/>
      <c r="G66" s="6"/>
      <c r="H66" s="6"/>
      <c r="I66" s="7"/>
    </row>
    <row r="67" spans="2:9">
      <c r="B67" s="90" t="str">
        <f>IF(C67="","",VLOOKUP(C67,コード!$D$2:$F$211,3,0))</f>
        <v/>
      </c>
      <c r="C67" s="30"/>
      <c r="D67" s="6"/>
      <c r="E67" s="6"/>
      <c r="F67" s="7"/>
      <c r="G67" s="6"/>
      <c r="H67" s="6"/>
      <c r="I67" s="7"/>
    </row>
    <row r="68" spans="2:9">
      <c r="B68" s="90" t="str">
        <f>IF(C68="","",VLOOKUP(C68,コード!$D$2:$F$211,3,0))</f>
        <v/>
      </c>
      <c r="C68" s="30"/>
      <c r="D68" s="6"/>
      <c r="E68" s="6"/>
      <c r="F68" s="7"/>
      <c r="G68" s="6"/>
      <c r="H68" s="6"/>
      <c r="I68" s="7"/>
    </row>
    <row r="69" spans="2:9">
      <c r="B69" s="90" t="str">
        <f>IF(C69="","",VLOOKUP(C69,コード!$D$2:$F$211,3,0))</f>
        <v/>
      </c>
      <c r="C69" s="30"/>
      <c r="D69" s="6"/>
      <c r="E69" s="6"/>
      <c r="F69" s="7"/>
      <c r="G69" s="6"/>
      <c r="H69" s="6"/>
      <c r="I69" s="7"/>
    </row>
    <row r="70" spans="2:9">
      <c r="B70" s="90" t="str">
        <f>IF(C70="","",VLOOKUP(C70,コード!$D$2:$F$211,3,0))</f>
        <v/>
      </c>
      <c r="C70" s="30"/>
      <c r="D70" s="6"/>
      <c r="E70" s="6"/>
      <c r="F70" s="7"/>
      <c r="G70" s="6"/>
      <c r="H70" s="6"/>
      <c r="I70" s="7"/>
    </row>
    <row r="71" spans="2:9">
      <c r="B71" s="90" t="str">
        <f>IF(C71="","",VLOOKUP(C71,コード!$D$2:$F$211,3,0))</f>
        <v/>
      </c>
      <c r="C71" s="30"/>
      <c r="D71" s="6"/>
      <c r="E71" s="6"/>
      <c r="F71" s="7"/>
      <c r="G71" s="6"/>
      <c r="H71" s="6"/>
      <c r="I71" s="7"/>
    </row>
    <row r="72" spans="2:9">
      <c r="B72" s="90" t="str">
        <f>IF(C72="","",VLOOKUP(C72,コード!$D$2:$F$211,3,0))</f>
        <v/>
      </c>
      <c r="C72" s="30"/>
      <c r="D72" s="6"/>
      <c r="E72" s="6"/>
      <c r="F72" s="7"/>
      <c r="G72" s="6"/>
      <c r="H72" s="6"/>
      <c r="I72" s="7"/>
    </row>
    <row r="73" spans="2:9">
      <c r="B73" s="90" t="str">
        <f>IF(C73="","",VLOOKUP(C73,コード!$D$2:$F$211,3,0))</f>
        <v/>
      </c>
      <c r="C73" s="30"/>
      <c r="D73" s="6"/>
      <c r="E73" s="6"/>
      <c r="F73" s="7"/>
      <c r="G73" s="6"/>
      <c r="H73" s="6"/>
      <c r="I73" s="7"/>
    </row>
    <row r="74" spans="2:9">
      <c r="B74" s="90" t="str">
        <f>IF(C74="","",VLOOKUP(C74,コード!$D$2:$F$211,3,0))</f>
        <v/>
      </c>
      <c r="C74" s="30"/>
      <c r="D74" s="6"/>
      <c r="E74" s="6"/>
      <c r="F74" s="7"/>
      <c r="G74" s="6"/>
      <c r="H74" s="6"/>
      <c r="I74" s="7"/>
    </row>
    <row r="75" spans="2:9">
      <c r="B75" s="90" t="str">
        <f>IF(C75="","",VLOOKUP(C75,コード!$D$2:$F$211,3,0))</f>
        <v/>
      </c>
      <c r="C75" s="30"/>
      <c r="D75" s="6"/>
      <c r="E75" s="6"/>
      <c r="F75" s="7"/>
      <c r="G75" s="6"/>
      <c r="H75" s="6"/>
      <c r="I75" s="7"/>
    </row>
    <row r="76" spans="2:9">
      <c r="B76" s="90" t="str">
        <f>IF(C76="","",VLOOKUP(C76,コード!$D$2:$F$211,3,0))</f>
        <v/>
      </c>
      <c r="C76" s="30"/>
      <c r="D76" s="6"/>
      <c r="E76" s="6"/>
      <c r="F76" s="7"/>
      <c r="G76" s="6"/>
      <c r="H76" s="6"/>
      <c r="I76" s="7"/>
    </row>
    <row r="77" spans="2:9">
      <c r="B77" s="90" t="str">
        <f>IF(C77="","",VLOOKUP(C77,コード!$D$2:$F$211,3,0))</f>
        <v/>
      </c>
      <c r="C77" s="30"/>
      <c r="D77" s="6"/>
      <c r="E77" s="6"/>
      <c r="F77" s="7"/>
      <c r="G77" s="6"/>
      <c r="H77" s="6"/>
      <c r="I77" s="7"/>
    </row>
    <row r="78" spans="2:9">
      <c r="B78" s="90" t="str">
        <f>IF(C78="","",VLOOKUP(C78,コード!$D$2:$F$211,3,0))</f>
        <v/>
      </c>
      <c r="C78" s="30"/>
      <c r="D78" s="6"/>
      <c r="E78" s="6"/>
      <c r="F78" s="7"/>
      <c r="G78" s="6"/>
      <c r="H78" s="6"/>
      <c r="I78" s="7"/>
    </row>
    <row r="79" spans="2:9">
      <c r="B79" s="90" t="str">
        <f>IF(C79="","",VLOOKUP(C79,コード!$D$2:$F$211,3,0))</f>
        <v/>
      </c>
      <c r="C79" s="30"/>
      <c r="D79" s="6"/>
      <c r="E79" s="6"/>
      <c r="F79" s="7"/>
      <c r="G79" s="6"/>
      <c r="H79" s="6"/>
      <c r="I79" s="7"/>
    </row>
    <row r="80" spans="2:9">
      <c r="B80" s="90" t="str">
        <f>IF(C80="","",VLOOKUP(C80,コード!$D$2:$F$211,3,0))</f>
        <v/>
      </c>
      <c r="C80" s="30"/>
      <c r="D80" s="6"/>
      <c r="E80" s="6"/>
      <c r="F80" s="7"/>
      <c r="G80" s="6"/>
      <c r="H80" s="6"/>
      <c r="I80" s="7"/>
    </row>
    <row r="81" spans="2:9">
      <c r="B81" s="90" t="str">
        <f>IF(C81="","",VLOOKUP(C81,コード!$D$2:$F$211,3,0))</f>
        <v/>
      </c>
      <c r="C81" s="30"/>
      <c r="D81" s="6"/>
      <c r="E81" s="6"/>
      <c r="F81" s="7"/>
      <c r="G81" s="6"/>
      <c r="H81" s="6"/>
      <c r="I81" s="7"/>
    </row>
    <row r="82" spans="2:9">
      <c r="B82" s="90" t="str">
        <f>IF(C82="","",VLOOKUP(C82,コード!$D$2:$F$211,3,0))</f>
        <v/>
      </c>
      <c r="C82" s="30"/>
      <c r="D82" s="6"/>
      <c r="E82" s="6"/>
      <c r="F82" s="7"/>
      <c r="G82" s="6"/>
      <c r="H82" s="6"/>
      <c r="I82" s="7"/>
    </row>
    <row r="83" spans="2:9">
      <c r="B83" s="90" t="str">
        <f>IF(C83="","",VLOOKUP(C83,コード!$D$2:$F$211,3,0))</f>
        <v/>
      </c>
      <c r="C83" s="30"/>
      <c r="D83" s="6"/>
      <c r="E83" s="6"/>
      <c r="F83" s="7"/>
      <c r="G83" s="6"/>
      <c r="H83" s="6"/>
      <c r="I83" s="7"/>
    </row>
    <row r="84" spans="2:9">
      <c r="B84" s="90" t="str">
        <f>IF(C84="","",VLOOKUP(C84,コード!$D$2:$F$211,3,0))</f>
        <v/>
      </c>
      <c r="C84" s="30"/>
      <c r="D84" s="6"/>
      <c r="E84" s="6"/>
      <c r="F84" s="7"/>
      <c r="G84" s="6"/>
      <c r="H84" s="6"/>
      <c r="I84" s="7"/>
    </row>
    <row r="85" spans="2:9">
      <c r="B85" s="90" t="str">
        <f>IF(C85="","",VLOOKUP(C85,コード!$D$2:$F$211,3,0))</f>
        <v/>
      </c>
      <c r="C85" s="30"/>
      <c r="D85" s="6"/>
      <c r="E85" s="6"/>
      <c r="F85" s="7"/>
      <c r="G85" s="6"/>
      <c r="H85" s="6"/>
      <c r="I85" s="7"/>
    </row>
    <row r="86" spans="2:9">
      <c r="B86" s="90" t="str">
        <f>IF(C86="","",VLOOKUP(C86,コード!$D$2:$F$211,3,0))</f>
        <v/>
      </c>
      <c r="C86" s="30"/>
      <c r="D86" s="6"/>
      <c r="E86" s="6"/>
      <c r="F86" s="7"/>
      <c r="G86" s="6"/>
      <c r="H86" s="6"/>
      <c r="I86" s="7"/>
    </row>
    <row r="87" spans="2:9">
      <c r="B87" s="90" t="str">
        <f>IF(C87="","",VLOOKUP(C87,コード!$D$2:$F$211,3,0))</f>
        <v/>
      </c>
      <c r="C87" s="30"/>
      <c r="D87" s="6"/>
      <c r="E87" s="6"/>
      <c r="F87" s="7"/>
      <c r="G87" s="6"/>
      <c r="H87" s="6"/>
      <c r="I87" s="7"/>
    </row>
    <row r="88" spans="2:9">
      <c r="B88" s="90" t="str">
        <f>IF(C88="","",VLOOKUP(C88,コード!$D$2:$F$211,3,0))</f>
        <v/>
      </c>
      <c r="C88" s="30"/>
      <c r="D88" s="6"/>
      <c r="E88" s="6"/>
      <c r="F88" s="7"/>
      <c r="G88" s="6"/>
      <c r="H88" s="6"/>
      <c r="I88" s="7"/>
    </row>
    <row r="89" spans="2:9">
      <c r="B89" s="90" t="str">
        <f>IF(C89="","",VLOOKUP(C89,コード!$D$2:$F$211,3,0))</f>
        <v/>
      </c>
      <c r="C89" s="30"/>
      <c r="D89" s="6"/>
      <c r="E89" s="6"/>
      <c r="F89" s="7"/>
      <c r="G89" s="6"/>
      <c r="H89" s="6"/>
      <c r="I89" s="7"/>
    </row>
    <row r="90" spans="2:9">
      <c r="B90" s="90" t="str">
        <f>IF(C90="","",VLOOKUP(C90,コード!$D$2:$F$211,3,0))</f>
        <v/>
      </c>
      <c r="C90" s="30"/>
      <c r="D90" s="6"/>
      <c r="E90" s="6"/>
      <c r="F90" s="7"/>
      <c r="G90" s="6"/>
      <c r="H90" s="6"/>
      <c r="I90" s="7"/>
    </row>
    <row r="91" spans="2:9">
      <c r="B91" s="90" t="str">
        <f>IF(C91="","",VLOOKUP(C91,コード!$D$2:$F$211,3,0))</f>
        <v/>
      </c>
      <c r="C91" s="30"/>
      <c r="D91" s="6"/>
      <c r="E91" s="6"/>
      <c r="F91" s="7"/>
      <c r="G91" s="6"/>
      <c r="H91" s="6"/>
      <c r="I91" s="7"/>
    </row>
    <row r="92" spans="2:9">
      <c r="B92" s="90" t="str">
        <f>IF(C92="","",VLOOKUP(C92,コード!$D$2:$F$211,3,0))</f>
        <v/>
      </c>
      <c r="C92" s="30"/>
      <c r="D92" s="6"/>
      <c r="E92" s="6"/>
      <c r="F92" s="7"/>
      <c r="G92" s="6"/>
      <c r="H92" s="6"/>
      <c r="I92" s="7"/>
    </row>
    <row r="93" spans="2:9">
      <c r="B93" s="90" t="str">
        <f>IF(C93="","",VLOOKUP(C93,コード!$D$2:$F$211,3,0))</f>
        <v/>
      </c>
      <c r="C93" s="30"/>
      <c r="D93" s="6"/>
      <c r="E93" s="6"/>
      <c r="F93" s="7"/>
      <c r="G93" s="6"/>
      <c r="H93" s="6"/>
      <c r="I93" s="7"/>
    </row>
    <row r="94" spans="2:9">
      <c r="B94" s="90" t="str">
        <f>IF(C94="","",VLOOKUP(C94,コード!$D$2:$F$211,3,0))</f>
        <v/>
      </c>
      <c r="C94" s="30"/>
      <c r="D94" s="6"/>
      <c r="E94" s="6"/>
      <c r="F94" s="7"/>
      <c r="G94" s="6"/>
      <c r="H94" s="6"/>
      <c r="I94" s="7"/>
    </row>
    <row r="95" spans="2:9">
      <c r="B95" s="90" t="str">
        <f>IF(C95="","",VLOOKUP(C95,コード!$D$2:$F$211,3,0))</f>
        <v/>
      </c>
      <c r="C95" s="30"/>
      <c r="D95" s="6"/>
      <c r="E95" s="6"/>
      <c r="F95" s="7"/>
      <c r="G95" s="6"/>
      <c r="H95" s="6"/>
      <c r="I95" s="7"/>
    </row>
    <row r="96" spans="2:9">
      <c r="B96" s="90" t="str">
        <f>IF(C96="","",VLOOKUP(C96,コード!$D$2:$F$211,3,0))</f>
        <v/>
      </c>
      <c r="C96" s="30"/>
      <c r="D96" s="6"/>
      <c r="E96" s="6"/>
      <c r="F96" s="7"/>
      <c r="G96" s="6"/>
      <c r="H96" s="6"/>
      <c r="I96" s="7"/>
    </row>
    <row r="97" spans="2:9">
      <c r="B97" s="90" t="str">
        <f>IF(C97="","",VLOOKUP(C97,コード!$D$2:$F$211,3,0))</f>
        <v/>
      </c>
      <c r="C97" s="30"/>
      <c r="D97" s="6"/>
      <c r="E97" s="6"/>
      <c r="F97" s="7"/>
      <c r="G97" s="6"/>
      <c r="H97" s="6"/>
      <c r="I97" s="7"/>
    </row>
    <row r="98" spans="2:9">
      <c r="B98" s="90" t="str">
        <f>IF(C98="","",VLOOKUP(C98,コード!$D$2:$F$211,3,0))</f>
        <v/>
      </c>
      <c r="C98" s="30"/>
      <c r="D98" s="6"/>
      <c r="E98" s="6"/>
      <c r="F98" s="7"/>
      <c r="G98" s="6"/>
      <c r="H98" s="6"/>
      <c r="I98" s="7"/>
    </row>
    <row r="99" spans="2:9">
      <c r="B99" s="90" t="str">
        <f>IF(C99="","",VLOOKUP(C99,コード!$D$2:$F$211,3,0))</f>
        <v/>
      </c>
      <c r="C99" s="30"/>
      <c r="D99" s="6"/>
      <c r="E99" s="6"/>
      <c r="F99" s="7"/>
      <c r="G99" s="6"/>
      <c r="H99" s="6"/>
      <c r="I99" s="7"/>
    </row>
    <row r="100" spans="2:9">
      <c r="B100" s="90" t="str">
        <f>IF(C100="","",VLOOKUP(C100,コード!$D$2:$F$211,3,0))</f>
        <v/>
      </c>
      <c r="C100" s="30"/>
      <c r="D100" s="6"/>
      <c r="E100" s="6"/>
      <c r="F100" s="7"/>
      <c r="G100" s="6"/>
      <c r="H100" s="6"/>
      <c r="I100" s="7"/>
    </row>
    <row r="101" spans="2:9">
      <c r="B101" s="90" t="str">
        <f>IF(C101="","",VLOOKUP(C101,コード!$D$2:$F$211,3,0))</f>
        <v/>
      </c>
      <c r="C101" s="30"/>
      <c r="D101" s="6"/>
      <c r="E101" s="6"/>
      <c r="F101" s="7"/>
      <c r="G101" s="6"/>
      <c r="H101" s="6"/>
      <c r="I101" s="7"/>
    </row>
    <row r="102" spans="2:9">
      <c r="B102" s="90" t="str">
        <f>IF(C102="","",VLOOKUP(C102,コード!$D$2:$F$211,3,0))</f>
        <v/>
      </c>
      <c r="C102" s="30"/>
      <c r="D102" s="6"/>
      <c r="E102" s="6"/>
      <c r="F102" s="7"/>
      <c r="G102" s="6"/>
      <c r="H102" s="6"/>
      <c r="I102" s="7"/>
    </row>
    <row r="103" spans="2:9">
      <c r="B103" s="90" t="str">
        <f>IF(C103="","",VLOOKUP(C103,コード!$D$2:$F$211,3,0))</f>
        <v/>
      </c>
      <c r="C103" s="30"/>
      <c r="D103" s="6"/>
      <c r="E103" s="6"/>
      <c r="F103" s="7"/>
      <c r="G103" s="6"/>
      <c r="H103" s="6"/>
      <c r="I103" s="7"/>
    </row>
    <row r="104" spans="2:9">
      <c r="B104" s="90" t="str">
        <f>IF(C104="","",VLOOKUP(C104,コード!$D$2:$F$211,3,0))</f>
        <v/>
      </c>
      <c r="C104" s="30"/>
      <c r="D104" s="6"/>
      <c r="E104" s="6"/>
      <c r="F104" s="7"/>
      <c r="G104" s="6"/>
      <c r="H104" s="6"/>
      <c r="I104" s="7"/>
    </row>
    <row r="105" spans="2:9">
      <c r="B105" s="90" t="str">
        <f>IF(C105="","",VLOOKUP(C105,コード!$D$2:$F$211,3,0))</f>
        <v/>
      </c>
      <c r="C105" s="30"/>
      <c r="D105" s="6"/>
      <c r="E105" s="6"/>
      <c r="F105" s="7"/>
      <c r="G105" s="6"/>
      <c r="H105" s="6"/>
      <c r="I105" s="7"/>
    </row>
    <row r="106" spans="2:9">
      <c r="B106" s="91" t="str">
        <f>IF(C106="","",VLOOKUP(C106,コード!$D$2:$F$211,3,0))</f>
        <v/>
      </c>
      <c r="C106" s="31"/>
      <c r="D106" s="8"/>
      <c r="E106" s="8"/>
      <c r="F106" s="9"/>
      <c r="G106" s="8"/>
      <c r="H106" s="8"/>
      <c r="I106" s="9"/>
    </row>
  </sheetData>
  <sortState xmlns:xlrd2="http://schemas.microsoft.com/office/spreadsheetml/2017/richdata2" ref="C7:I9">
    <sortCondition ref="C7:C9"/>
  </sortState>
  <mergeCells count="2">
    <mergeCell ref="D5:F5"/>
    <mergeCell ref="G5:I5"/>
  </mergeCells>
  <phoneticPr fontId="1"/>
  <dataValidations disablePrompts="1" count="1">
    <dataValidation imeMode="halfAlpha" allowBlank="1" showInputMessage="1" showErrorMessage="1" sqref="D7:E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81" bestFit="1" customWidth="1"/>
    <col min="2" max="2" width="11.625" style="81" bestFit="1" customWidth="1"/>
    <col min="3" max="3" width="24.875" style="81" bestFit="1" customWidth="1"/>
    <col min="4" max="4" width="5.5" style="37" customWidth="1"/>
    <col min="5" max="5" width="23.75" style="37" bestFit="1" customWidth="1"/>
    <col min="6" max="6" width="41.375" style="37" bestFit="1" customWidth="1"/>
    <col min="7" max="7" width="21.375" style="37" bestFit="1" customWidth="1"/>
    <col min="8" max="8" width="9" style="37" customWidth="1"/>
    <col min="9" max="9" width="9" style="37"/>
    <col min="10" max="10" width="9" style="37" customWidth="1"/>
    <col min="11" max="13" width="9" style="37"/>
    <col min="14" max="14" width="9" style="37" customWidth="1"/>
    <col min="15" max="17" width="9" style="37"/>
    <col min="18" max="18" width="9" style="37" customWidth="1"/>
    <col min="19" max="16384" width="9" style="37"/>
  </cols>
  <sheetData>
    <row r="1" spans="1:7" ht="27">
      <c r="A1" s="32" t="s">
        <v>19</v>
      </c>
      <c r="B1" s="33" t="s">
        <v>20</v>
      </c>
      <c r="C1" s="33" t="s">
        <v>21</v>
      </c>
      <c r="D1" s="33" t="s">
        <v>22</v>
      </c>
      <c r="E1" s="34" t="s">
        <v>23</v>
      </c>
      <c r="F1" s="35" t="s">
        <v>24</v>
      </c>
      <c r="G1" s="36" t="s">
        <v>25</v>
      </c>
    </row>
    <row r="2" spans="1:7" ht="13.5">
      <c r="A2" s="38">
        <v>10</v>
      </c>
      <c r="B2" s="39" t="s">
        <v>26</v>
      </c>
      <c r="C2" s="39" t="s">
        <v>27</v>
      </c>
      <c r="D2" s="39">
        <v>1001</v>
      </c>
      <c r="E2" s="40" t="s">
        <v>131</v>
      </c>
      <c r="F2" s="41" t="s">
        <v>132</v>
      </c>
      <c r="G2" s="42"/>
    </row>
    <row r="3" spans="1:7" ht="13.5">
      <c r="A3" s="43">
        <v>10</v>
      </c>
      <c r="B3" s="44" t="s">
        <v>26</v>
      </c>
      <c r="C3" s="44" t="s">
        <v>27</v>
      </c>
      <c r="D3" s="44">
        <v>1002</v>
      </c>
      <c r="E3" s="45" t="s">
        <v>133</v>
      </c>
      <c r="F3" s="46" t="s">
        <v>134</v>
      </c>
      <c r="G3" s="47"/>
    </row>
    <row r="4" spans="1:7" ht="13.5">
      <c r="A4" s="43">
        <v>10</v>
      </c>
      <c r="B4" s="44" t="s">
        <v>26</v>
      </c>
      <c r="C4" s="44" t="s">
        <v>27</v>
      </c>
      <c r="D4" s="44">
        <v>1003</v>
      </c>
      <c r="E4" s="45" t="s">
        <v>135</v>
      </c>
      <c r="F4" s="46" t="s">
        <v>136</v>
      </c>
      <c r="G4" s="47"/>
    </row>
    <row r="5" spans="1:7" ht="13.5">
      <c r="A5" s="43">
        <v>10</v>
      </c>
      <c r="B5" s="44" t="s">
        <v>26</v>
      </c>
      <c r="C5" s="44" t="s">
        <v>27</v>
      </c>
      <c r="D5" s="44">
        <v>1004</v>
      </c>
      <c r="E5" s="45" t="s">
        <v>137</v>
      </c>
      <c r="F5" s="46" t="s">
        <v>138</v>
      </c>
      <c r="G5" s="47"/>
    </row>
    <row r="6" spans="1:7" ht="13.5">
      <c r="A6" s="43">
        <v>10</v>
      </c>
      <c r="B6" s="44" t="s">
        <v>26</v>
      </c>
      <c r="C6" s="44" t="s">
        <v>27</v>
      </c>
      <c r="D6" s="44">
        <v>1005</v>
      </c>
      <c r="E6" s="45" t="s">
        <v>31</v>
      </c>
      <c r="F6" s="46" t="s">
        <v>139</v>
      </c>
      <c r="G6" s="47"/>
    </row>
    <row r="7" spans="1:7" ht="13.5">
      <c r="A7" s="43">
        <v>10</v>
      </c>
      <c r="B7" s="44" t="s">
        <v>26</v>
      </c>
      <c r="C7" s="44" t="s">
        <v>27</v>
      </c>
      <c r="D7" s="44">
        <v>1006</v>
      </c>
      <c r="E7" s="45" t="s">
        <v>140</v>
      </c>
      <c r="F7" s="46" t="s">
        <v>141</v>
      </c>
      <c r="G7" s="47"/>
    </row>
    <row r="8" spans="1:7" ht="13.5">
      <c r="A8" s="43">
        <v>10</v>
      </c>
      <c r="B8" s="44" t="s">
        <v>26</v>
      </c>
      <c r="C8" s="44" t="s">
        <v>27</v>
      </c>
      <c r="D8" s="44">
        <v>1007</v>
      </c>
      <c r="E8" s="45" t="s">
        <v>142</v>
      </c>
      <c r="F8" s="46" t="s">
        <v>143</v>
      </c>
      <c r="G8" s="47"/>
    </row>
    <row r="9" spans="1:7" ht="13.5">
      <c r="A9" s="43">
        <v>10</v>
      </c>
      <c r="B9" s="44" t="s">
        <v>26</v>
      </c>
      <c r="C9" s="44" t="s">
        <v>27</v>
      </c>
      <c r="D9" s="44">
        <v>1008</v>
      </c>
      <c r="E9" s="45" t="s">
        <v>144</v>
      </c>
      <c r="F9" s="46" t="s">
        <v>145</v>
      </c>
      <c r="G9" s="47"/>
    </row>
    <row r="10" spans="1:7" ht="13.5">
      <c r="A10" s="43">
        <v>10</v>
      </c>
      <c r="B10" s="44" t="s">
        <v>26</v>
      </c>
      <c r="C10" s="44" t="s">
        <v>27</v>
      </c>
      <c r="D10" s="105">
        <v>1009</v>
      </c>
      <c r="E10" s="106" t="s">
        <v>146</v>
      </c>
      <c r="F10" s="46" t="s">
        <v>147</v>
      </c>
      <c r="G10" s="107" t="s">
        <v>545</v>
      </c>
    </row>
    <row r="11" spans="1:7" ht="13.5">
      <c r="A11" s="43">
        <v>10</v>
      </c>
      <c r="B11" s="44" t="s">
        <v>26</v>
      </c>
      <c r="C11" s="44" t="s">
        <v>27</v>
      </c>
      <c r="D11" s="44">
        <v>1010</v>
      </c>
      <c r="E11" s="45" t="s">
        <v>148</v>
      </c>
      <c r="F11" s="46" t="s">
        <v>149</v>
      </c>
      <c r="G11" s="47"/>
    </row>
    <row r="12" spans="1:7" ht="13.5">
      <c r="A12" s="43">
        <v>10</v>
      </c>
      <c r="B12" s="44" t="s">
        <v>26</v>
      </c>
      <c r="C12" s="44" t="s">
        <v>27</v>
      </c>
      <c r="D12" s="44">
        <v>1011</v>
      </c>
      <c r="E12" s="45" t="s">
        <v>150</v>
      </c>
      <c r="F12" s="46" t="s">
        <v>151</v>
      </c>
      <c r="G12" s="47"/>
    </row>
    <row r="13" spans="1:7" ht="13.5">
      <c r="A13" s="43">
        <v>10</v>
      </c>
      <c r="B13" s="44" t="s">
        <v>26</v>
      </c>
      <c r="C13" s="44" t="s">
        <v>27</v>
      </c>
      <c r="D13" s="44">
        <v>1012</v>
      </c>
      <c r="E13" s="45" t="s">
        <v>152</v>
      </c>
      <c r="F13" s="46" t="s">
        <v>153</v>
      </c>
      <c r="G13" s="47"/>
    </row>
    <row r="14" spans="1:7" ht="13.5">
      <c r="A14" s="43">
        <v>10</v>
      </c>
      <c r="B14" s="44" t="s">
        <v>26</v>
      </c>
      <c r="C14" s="44" t="s">
        <v>27</v>
      </c>
      <c r="D14" s="44">
        <v>1013</v>
      </c>
      <c r="E14" s="45" t="s">
        <v>154</v>
      </c>
      <c r="F14" s="46" t="s">
        <v>155</v>
      </c>
      <c r="G14" s="47"/>
    </row>
    <row r="15" spans="1:7" ht="13.5">
      <c r="A15" s="43">
        <v>10</v>
      </c>
      <c r="B15" s="44" t="s">
        <v>26</v>
      </c>
      <c r="C15" s="44" t="s">
        <v>27</v>
      </c>
      <c r="D15" s="44">
        <v>1014</v>
      </c>
      <c r="E15" s="45" t="s">
        <v>156</v>
      </c>
      <c r="F15" s="46" t="s">
        <v>157</v>
      </c>
      <c r="G15" s="47"/>
    </row>
    <row r="16" spans="1:7" ht="13.5">
      <c r="A16" s="43">
        <v>10</v>
      </c>
      <c r="B16" s="44" t="s">
        <v>26</v>
      </c>
      <c r="C16" s="44" t="s">
        <v>27</v>
      </c>
      <c r="D16" s="44">
        <v>1015</v>
      </c>
      <c r="E16" s="45" t="s">
        <v>158</v>
      </c>
      <c r="F16" s="46" t="s">
        <v>159</v>
      </c>
      <c r="G16" s="47"/>
    </row>
    <row r="17" spans="1:7" ht="13.5">
      <c r="A17" s="43">
        <v>10</v>
      </c>
      <c r="B17" s="44" t="s">
        <v>26</v>
      </c>
      <c r="C17" s="44" t="s">
        <v>27</v>
      </c>
      <c r="D17" s="44">
        <v>1016</v>
      </c>
      <c r="E17" s="45" t="s">
        <v>160</v>
      </c>
      <c r="F17" s="46" t="s">
        <v>161</v>
      </c>
      <c r="G17" s="47"/>
    </row>
    <row r="18" spans="1:7" ht="13.5">
      <c r="A18" s="43">
        <v>10</v>
      </c>
      <c r="B18" s="44" t="s">
        <v>26</v>
      </c>
      <c r="C18" s="44" t="s">
        <v>27</v>
      </c>
      <c r="D18" s="44">
        <v>1017</v>
      </c>
      <c r="E18" s="45" t="s">
        <v>162</v>
      </c>
      <c r="F18" s="46" t="s">
        <v>163</v>
      </c>
      <c r="G18" s="47"/>
    </row>
    <row r="19" spans="1:7" ht="13.5">
      <c r="A19" s="43">
        <v>10</v>
      </c>
      <c r="B19" s="44" t="s">
        <v>26</v>
      </c>
      <c r="C19" s="44" t="s">
        <v>27</v>
      </c>
      <c r="D19" s="44">
        <v>1018</v>
      </c>
      <c r="E19" s="45" t="s">
        <v>164</v>
      </c>
      <c r="F19" s="46" t="s">
        <v>165</v>
      </c>
      <c r="G19" s="47"/>
    </row>
    <row r="20" spans="1:7" ht="13.5">
      <c r="A20" s="43">
        <v>10</v>
      </c>
      <c r="B20" s="44" t="s">
        <v>26</v>
      </c>
      <c r="C20" s="44" t="s">
        <v>27</v>
      </c>
      <c r="D20" s="44">
        <v>1019</v>
      </c>
      <c r="E20" s="45" t="s">
        <v>166</v>
      </c>
      <c r="F20" s="46" t="s">
        <v>167</v>
      </c>
      <c r="G20" s="47"/>
    </row>
    <row r="21" spans="1:7" ht="13.5">
      <c r="A21" s="43">
        <v>10</v>
      </c>
      <c r="B21" s="44" t="s">
        <v>26</v>
      </c>
      <c r="C21" s="44" t="s">
        <v>27</v>
      </c>
      <c r="D21" s="44">
        <v>1020</v>
      </c>
      <c r="E21" s="45" t="s">
        <v>168</v>
      </c>
      <c r="F21" s="46" t="s">
        <v>169</v>
      </c>
      <c r="G21" s="47"/>
    </row>
    <row r="22" spans="1:7" ht="13.5">
      <c r="A22" s="43">
        <v>10</v>
      </c>
      <c r="B22" s="44" t="s">
        <v>26</v>
      </c>
      <c r="C22" s="44" t="s">
        <v>27</v>
      </c>
      <c r="D22" s="44">
        <v>1021</v>
      </c>
      <c r="E22" s="45" t="s">
        <v>170</v>
      </c>
      <c r="F22" s="46" t="s">
        <v>171</v>
      </c>
      <c r="G22" s="47"/>
    </row>
    <row r="23" spans="1:7" ht="13.5">
      <c r="A23" s="43">
        <v>10</v>
      </c>
      <c r="B23" s="44" t="s">
        <v>26</v>
      </c>
      <c r="C23" s="44" t="s">
        <v>27</v>
      </c>
      <c r="D23" s="44">
        <v>1022</v>
      </c>
      <c r="E23" s="48" t="s">
        <v>172</v>
      </c>
      <c r="F23" s="49" t="s">
        <v>173</v>
      </c>
      <c r="G23" s="47"/>
    </row>
    <row r="24" spans="1:7" ht="13.5">
      <c r="A24" s="43">
        <v>10</v>
      </c>
      <c r="B24" s="44" t="s">
        <v>26</v>
      </c>
      <c r="C24" s="44" t="s">
        <v>27</v>
      </c>
      <c r="D24" s="44">
        <v>1023</v>
      </c>
      <c r="E24" s="48" t="s">
        <v>174</v>
      </c>
      <c r="F24" s="49" t="s">
        <v>175</v>
      </c>
      <c r="G24" s="47"/>
    </row>
    <row r="25" spans="1:7" ht="13.5">
      <c r="A25" s="43">
        <v>10</v>
      </c>
      <c r="B25" s="44" t="s">
        <v>26</v>
      </c>
      <c r="C25" s="44" t="s">
        <v>27</v>
      </c>
      <c r="D25" s="44">
        <v>1024</v>
      </c>
      <c r="E25" s="48" t="s">
        <v>176</v>
      </c>
      <c r="F25" s="49" t="s">
        <v>177</v>
      </c>
      <c r="G25" s="47"/>
    </row>
    <row r="26" spans="1:7" ht="13.5">
      <c r="A26" s="43">
        <v>10</v>
      </c>
      <c r="B26" s="44" t="s">
        <v>26</v>
      </c>
      <c r="C26" s="44" t="s">
        <v>27</v>
      </c>
      <c r="D26" s="44">
        <v>1025</v>
      </c>
      <c r="E26" s="48" t="s">
        <v>178</v>
      </c>
      <c r="F26" s="49" t="s">
        <v>179</v>
      </c>
      <c r="G26" s="47"/>
    </row>
    <row r="27" spans="1:7" ht="13.5">
      <c r="A27" s="43">
        <v>10</v>
      </c>
      <c r="B27" s="44" t="s">
        <v>26</v>
      </c>
      <c r="C27" s="44" t="s">
        <v>27</v>
      </c>
      <c r="D27" s="44">
        <v>1026</v>
      </c>
      <c r="E27" s="48" t="s">
        <v>180</v>
      </c>
      <c r="F27" s="49" t="s">
        <v>181</v>
      </c>
      <c r="G27" s="47"/>
    </row>
    <row r="28" spans="1:7" ht="13.5">
      <c r="A28" s="43">
        <v>10</v>
      </c>
      <c r="B28" s="44" t="s">
        <v>26</v>
      </c>
      <c r="C28" s="44" t="s">
        <v>27</v>
      </c>
      <c r="D28" s="44">
        <v>1027</v>
      </c>
      <c r="E28" s="48" t="s">
        <v>182</v>
      </c>
      <c r="F28" s="49" t="s">
        <v>183</v>
      </c>
      <c r="G28" s="47"/>
    </row>
    <row r="29" spans="1:7" ht="13.5">
      <c r="A29" s="43">
        <v>10</v>
      </c>
      <c r="B29" s="44" t="s">
        <v>26</v>
      </c>
      <c r="C29" s="44" t="s">
        <v>27</v>
      </c>
      <c r="D29" s="44">
        <v>1028</v>
      </c>
      <c r="E29" s="48" t="s">
        <v>184</v>
      </c>
      <c r="F29" s="49" t="s">
        <v>185</v>
      </c>
      <c r="G29" s="47"/>
    </row>
    <row r="30" spans="1:7" ht="13.5">
      <c r="A30" s="43">
        <v>10</v>
      </c>
      <c r="B30" s="44" t="s">
        <v>26</v>
      </c>
      <c r="C30" s="44" t="s">
        <v>27</v>
      </c>
      <c r="D30" s="44">
        <v>1029</v>
      </c>
      <c r="E30" s="48" t="s">
        <v>186</v>
      </c>
      <c r="F30" s="49" t="s">
        <v>187</v>
      </c>
      <c r="G30" s="47"/>
    </row>
    <row r="31" spans="1:7" ht="13.5">
      <c r="A31" s="43">
        <v>10</v>
      </c>
      <c r="B31" s="44" t="s">
        <v>26</v>
      </c>
      <c r="C31" s="44" t="s">
        <v>27</v>
      </c>
      <c r="D31" s="44">
        <v>1030</v>
      </c>
      <c r="E31" s="48" t="s">
        <v>188</v>
      </c>
      <c r="F31" s="49" t="s">
        <v>189</v>
      </c>
      <c r="G31" s="47"/>
    </row>
    <row r="32" spans="1:7" ht="13.5">
      <c r="A32" s="43">
        <v>10</v>
      </c>
      <c r="B32" s="44" t="s">
        <v>26</v>
      </c>
      <c r="C32" s="44" t="s">
        <v>27</v>
      </c>
      <c r="D32" s="44">
        <v>1031</v>
      </c>
      <c r="E32" s="48" t="s">
        <v>190</v>
      </c>
      <c r="F32" s="49" t="s">
        <v>191</v>
      </c>
      <c r="G32" s="47"/>
    </row>
    <row r="33" spans="1:7" ht="13.5">
      <c r="A33" s="43">
        <v>10</v>
      </c>
      <c r="B33" s="44" t="s">
        <v>26</v>
      </c>
      <c r="C33" s="44" t="s">
        <v>27</v>
      </c>
      <c r="D33" s="44">
        <v>1032</v>
      </c>
      <c r="E33" s="48" t="s">
        <v>192</v>
      </c>
      <c r="F33" s="49" t="s">
        <v>193</v>
      </c>
      <c r="G33" s="47"/>
    </row>
    <row r="34" spans="1:7" ht="13.5">
      <c r="A34" s="43">
        <v>10</v>
      </c>
      <c r="B34" s="44" t="s">
        <v>26</v>
      </c>
      <c r="C34" s="44" t="s">
        <v>27</v>
      </c>
      <c r="D34" s="44">
        <v>1033</v>
      </c>
      <c r="E34" s="48" t="s">
        <v>194</v>
      </c>
      <c r="F34" s="49" t="s">
        <v>195</v>
      </c>
      <c r="G34" s="47"/>
    </row>
    <row r="35" spans="1:7" ht="13.5">
      <c r="A35" s="43">
        <v>10</v>
      </c>
      <c r="B35" s="44" t="s">
        <v>26</v>
      </c>
      <c r="C35" s="44" t="s">
        <v>27</v>
      </c>
      <c r="D35" s="44">
        <v>1034</v>
      </c>
      <c r="E35" s="48" t="s">
        <v>196</v>
      </c>
      <c r="F35" s="49" t="s">
        <v>197</v>
      </c>
      <c r="G35" s="47"/>
    </row>
    <row r="36" spans="1:7" ht="13.5">
      <c r="A36" s="43">
        <v>10</v>
      </c>
      <c r="B36" s="44" t="s">
        <v>26</v>
      </c>
      <c r="C36" s="44" t="s">
        <v>27</v>
      </c>
      <c r="D36" s="44">
        <v>1035</v>
      </c>
      <c r="E36" s="48" t="s">
        <v>198</v>
      </c>
      <c r="F36" s="49" t="s">
        <v>199</v>
      </c>
      <c r="G36" s="47"/>
    </row>
    <row r="37" spans="1:7" ht="13.5">
      <c r="A37" s="43">
        <v>10</v>
      </c>
      <c r="B37" s="44" t="s">
        <v>26</v>
      </c>
      <c r="C37" s="44" t="s">
        <v>27</v>
      </c>
      <c r="D37" s="44">
        <v>1036</v>
      </c>
      <c r="E37" s="48" t="s">
        <v>200</v>
      </c>
      <c r="F37" s="49" t="s">
        <v>201</v>
      </c>
      <c r="G37" s="47"/>
    </row>
    <row r="38" spans="1:7" ht="13.5">
      <c r="A38" s="43">
        <v>10</v>
      </c>
      <c r="B38" s="44" t="s">
        <v>26</v>
      </c>
      <c r="C38" s="44" t="s">
        <v>27</v>
      </c>
      <c r="D38" s="44">
        <v>1037</v>
      </c>
      <c r="E38" s="48" t="s">
        <v>202</v>
      </c>
      <c r="F38" s="49" t="s">
        <v>203</v>
      </c>
      <c r="G38" s="47"/>
    </row>
    <row r="39" spans="1:7" ht="13.5">
      <c r="A39" s="43">
        <v>10</v>
      </c>
      <c r="B39" s="44" t="s">
        <v>26</v>
      </c>
      <c r="C39" s="44" t="s">
        <v>27</v>
      </c>
      <c r="D39" s="44">
        <v>1038</v>
      </c>
      <c r="E39" s="48" t="s">
        <v>204</v>
      </c>
      <c r="F39" s="49" t="s">
        <v>205</v>
      </c>
      <c r="G39" s="47"/>
    </row>
    <row r="40" spans="1:7" ht="13.5">
      <c r="A40" s="43">
        <v>10</v>
      </c>
      <c r="B40" s="44" t="s">
        <v>26</v>
      </c>
      <c r="C40" s="44" t="s">
        <v>206</v>
      </c>
      <c r="D40" s="44">
        <v>1081</v>
      </c>
      <c r="E40" s="48" t="s">
        <v>207</v>
      </c>
      <c r="F40" s="49" t="s">
        <v>208</v>
      </c>
      <c r="G40" s="47"/>
    </row>
    <row r="41" spans="1:7" ht="13.5">
      <c r="A41" s="43">
        <v>10</v>
      </c>
      <c r="B41" s="44" t="s">
        <v>26</v>
      </c>
      <c r="C41" s="44" t="s">
        <v>209</v>
      </c>
      <c r="D41" s="44">
        <v>1082</v>
      </c>
      <c r="E41" s="48" t="s">
        <v>28</v>
      </c>
      <c r="F41" s="49" t="s">
        <v>210</v>
      </c>
      <c r="G41" s="47"/>
    </row>
    <row r="42" spans="1:7" ht="13.5">
      <c r="A42" s="43">
        <v>10</v>
      </c>
      <c r="B42" s="44" t="s">
        <v>26</v>
      </c>
      <c r="C42" s="44" t="s">
        <v>29</v>
      </c>
      <c r="D42" s="44">
        <v>1083</v>
      </c>
      <c r="E42" s="48" t="s">
        <v>211</v>
      </c>
      <c r="F42" s="49" t="s">
        <v>212</v>
      </c>
      <c r="G42" s="47"/>
    </row>
    <row r="43" spans="1:7" ht="13.5">
      <c r="A43" s="43">
        <v>10</v>
      </c>
      <c r="B43" s="44" t="s">
        <v>26</v>
      </c>
      <c r="C43" s="44" t="s">
        <v>29</v>
      </c>
      <c r="D43" s="44">
        <v>1084</v>
      </c>
      <c r="E43" s="48" t="s">
        <v>213</v>
      </c>
      <c r="F43" s="49" t="s">
        <v>214</v>
      </c>
      <c r="G43" s="47"/>
    </row>
    <row r="44" spans="1:7" ht="13.5">
      <c r="A44" s="43">
        <v>10</v>
      </c>
      <c r="B44" s="44" t="s">
        <v>26</v>
      </c>
      <c r="C44" s="44" t="s">
        <v>29</v>
      </c>
      <c r="D44" s="44">
        <v>1085</v>
      </c>
      <c r="E44" s="48" t="s">
        <v>215</v>
      </c>
      <c r="F44" s="49" t="s">
        <v>216</v>
      </c>
      <c r="G44" s="47"/>
    </row>
    <row r="45" spans="1:7" ht="13.5">
      <c r="A45" s="43">
        <v>10</v>
      </c>
      <c r="B45" s="44" t="s">
        <v>26</v>
      </c>
      <c r="C45" s="44" t="s">
        <v>29</v>
      </c>
      <c r="D45" s="44">
        <v>1086</v>
      </c>
      <c r="E45" s="48" t="s">
        <v>217</v>
      </c>
      <c r="F45" s="49" t="s">
        <v>218</v>
      </c>
      <c r="G45" s="47"/>
    </row>
    <row r="46" spans="1:7" ht="13.5">
      <c r="A46" s="43">
        <v>10</v>
      </c>
      <c r="B46" s="44" t="s">
        <v>26</v>
      </c>
      <c r="C46" s="44" t="s">
        <v>29</v>
      </c>
      <c r="D46" s="44">
        <v>1087</v>
      </c>
      <c r="E46" s="48" t="s">
        <v>219</v>
      </c>
      <c r="F46" s="49" t="s">
        <v>220</v>
      </c>
      <c r="G46" s="47"/>
    </row>
    <row r="47" spans="1:7" ht="13.5">
      <c r="A47" s="43">
        <v>10</v>
      </c>
      <c r="B47" s="44" t="s">
        <v>26</v>
      </c>
      <c r="C47" s="44" t="s">
        <v>29</v>
      </c>
      <c r="D47" s="44">
        <v>1088</v>
      </c>
      <c r="E47" s="48" t="s">
        <v>30</v>
      </c>
      <c r="F47" s="49" t="s">
        <v>221</v>
      </c>
      <c r="G47" s="47"/>
    </row>
    <row r="48" spans="1:7" ht="13.5">
      <c r="A48" s="43">
        <v>10</v>
      </c>
      <c r="B48" s="54" t="s">
        <v>26</v>
      </c>
      <c r="C48" s="44" t="s">
        <v>29</v>
      </c>
      <c r="D48" s="44">
        <v>1089</v>
      </c>
      <c r="E48" s="48" t="s">
        <v>222</v>
      </c>
      <c r="F48" s="49" t="s">
        <v>223</v>
      </c>
      <c r="G48" s="47"/>
    </row>
    <row r="49" spans="1:7" ht="13.5">
      <c r="A49" s="43">
        <v>10</v>
      </c>
      <c r="B49" s="57" t="s">
        <v>31</v>
      </c>
      <c r="C49" s="57" t="s">
        <v>32</v>
      </c>
      <c r="D49" s="44">
        <v>1091</v>
      </c>
      <c r="E49" s="53" t="s">
        <v>33</v>
      </c>
      <c r="F49" s="49" t="s">
        <v>224</v>
      </c>
      <c r="G49" s="47"/>
    </row>
    <row r="50" spans="1:7" ht="13.5">
      <c r="A50" s="43">
        <v>10</v>
      </c>
      <c r="B50" s="57" t="s">
        <v>31</v>
      </c>
      <c r="C50" s="57" t="s">
        <v>32</v>
      </c>
      <c r="D50" s="44">
        <v>1092</v>
      </c>
      <c r="E50" s="53" t="s">
        <v>34</v>
      </c>
      <c r="F50" s="49" t="s">
        <v>225</v>
      </c>
      <c r="G50" s="47"/>
    </row>
    <row r="51" spans="1:7" ht="13.5">
      <c r="A51" s="43">
        <v>10</v>
      </c>
      <c r="B51" s="57" t="s">
        <v>226</v>
      </c>
      <c r="C51" s="57" t="s">
        <v>35</v>
      </c>
      <c r="D51" s="57">
        <v>1093</v>
      </c>
      <c r="E51" s="53" t="s">
        <v>36</v>
      </c>
      <c r="F51" s="49" t="s">
        <v>227</v>
      </c>
      <c r="G51" s="47"/>
    </row>
    <row r="52" spans="1:7" ht="13.5">
      <c r="A52" s="38">
        <v>11</v>
      </c>
      <c r="B52" s="58" t="s">
        <v>39</v>
      </c>
      <c r="C52" s="58" t="s">
        <v>37</v>
      </c>
      <c r="D52" s="58">
        <v>1101</v>
      </c>
      <c r="E52" s="59" t="s">
        <v>38</v>
      </c>
      <c r="F52" s="60" t="s">
        <v>228</v>
      </c>
      <c r="G52" s="47"/>
    </row>
    <row r="53" spans="1:7" ht="13.5">
      <c r="A53" s="43">
        <v>11</v>
      </c>
      <c r="B53" s="44" t="s">
        <v>39</v>
      </c>
      <c r="C53" s="44" t="s">
        <v>37</v>
      </c>
      <c r="D53" s="44">
        <v>1102</v>
      </c>
      <c r="E53" s="48" t="s">
        <v>229</v>
      </c>
      <c r="F53" s="49" t="s">
        <v>230</v>
      </c>
      <c r="G53" s="47"/>
    </row>
    <row r="54" spans="1:7" ht="13.5">
      <c r="A54" s="43">
        <v>11</v>
      </c>
      <c r="B54" s="44" t="s">
        <v>39</v>
      </c>
      <c r="C54" s="44" t="s">
        <v>37</v>
      </c>
      <c r="D54" s="44">
        <v>1103</v>
      </c>
      <c r="E54" s="48" t="s">
        <v>231</v>
      </c>
      <c r="F54" s="49" t="s">
        <v>232</v>
      </c>
      <c r="G54" s="47"/>
    </row>
    <row r="55" spans="1:7" ht="13.5">
      <c r="A55" s="43">
        <v>11</v>
      </c>
      <c r="B55" s="44" t="s">
        <v>39</v>
      </c>
      <c r="C55" s="44" t="s">
        <v>37</v>
      </c>
      <c r="D55" s="44">
        <v>1104</v>
      </c>
      <c r="E55" s="48" t="s">
        <v>233</v>
      </c>
      <c r="F55" s="49" t="s">
        <v>234</v>
      </c>
      <c r="G55" s="47"/>
    </row>
    <row r="56" spans="1:7" ht="13.5">
      <c r="A56" s="43">
        <v>11</v>
      </c>
      <c r="B56" s="44" t="s">
        <v>39</v>
      </c>
      <c r="C56" s="44" t="s">
        <v>37</v>
      </c>
      <c r="D56" s="44">
        <v>1105</v>
      </c>
      <c r="E56" s="48" t="s">
        <v>235</v>
      </c>
      <c r="F56" s="49" t="s">
        <v>236</v>
      </c>
      <c r="G56" s="47"/>
    </row>
    <row r="57" spans="1:7" ht="13.5">
      <c r="A57" s="43">
        <v>11</v>
      </c>
      <c r="B57" s="44" t="s">
        <v>39</v>
      </c>
      <c r="C57" s="44" t="s">
        <v>37</v>
      </c>
      <c r="D57" s="44">
        <v>1106</v>
      </c>
      <c r="E57" s="48" t="s">
        <v>237</v>
      </c>
      <c r="F57" s="49" t="s">
        <v>238</v>
      </c>
      <c r="G57" s="47"/>
    </row>
    <row r="58" spans="1:7" ht="13.5">
      <c r="A58" s="43">
        <v>11</v>
      </c>
      <c r="B58" s="44" t="s">
        <v>39</v>
      </c>
      <c r="C58" s="44" t="s">
        <v>37</v>
      </c>
      <c r="D58" s="44">
        <v>1107</v>
      </c>
      <c r="E58" s="48" t="s">
        <v>239</v>
      </c>
      <c r="F58" s="49" t="s">
        <v>240</v>
      </c>
      <c r="G58" s="47"/>
    </row>
    <row r="59" spans="1:7" ht="13.5">
      <c r="A59" s="43">
        <v>11</v>
      </c>
      <c r="B59" s="44" t="s">
        <v>39</v>
      </c>
      <c r="C59" s="44" t="s">
        <v>37</v>
      </c>
      <c r="D59" s="44">
        <v>1108</v>
      </c>
      <c r="E59" s="50" t="s">
        <v>241</v>
      </c>
      <c r="F59" s="51" t="s">
        <v>242</v>
      </c>
      <c r="G59" s="47"/>
    </row>
    <row r="60" spans="1:7" ht="13.5">
      <c r="A60" s="43">
        <v>11</v>
      </c>
      <c r="B60" s="44" t="s">
        <v>39</v>
      </c>
      <c r="C60" s="44" t="s">
        <v>37</v>
      </c>
      <c r="D60" s="44">
        <v>1109</v>
      </c>
      <c r="E60" s="48" t="s">
        <v>243</v>
      </c>
      <c r="F60" s="49" t="s">
        <v>244</v>
      </c>
      <c r="G60" s="47"/>
    </row>
    <row r="61" spans="1:7" ht="13.5">
      <c r="A61" s="43">
        <v>11</v>
      </c>
      <c r="B61" s="44" t="s">
        <v>39</v>
      </c>
      <c r="C61" s="44" t="s">
        <v>37</v>
      </c>
      <c r="D61" s="44">
        <v>1110</v>
      </c>
      <c r="E61" s="48" t="s">
        <v>245</v>
      </c>
      <c r="F61" s="49" t="s">
        <v>246</v>
      </c>
      <c r="G61" s="47"/>
    </row>
    <row r="62" spans="1:7" ht="13.5">
      <c r="A62" s="43">
        <v>11</v>
      </c>
      <c r="B62" s="44" t="s">
        <v>39</v>
      </c>
      <c r="C62" s="44" t="s">
        <v>37</v>
      </c>
      <c r="D62" s="44">
        <v>1111</v>
      </c>
      <c r="E62" s="48" t="s">
        <v>247</v>
      </c>
      <c r="F62" s="49" t="s">
        <v>248</v>
      </c>
      <c r="G62" s="47"/>
    </row>
    <row r="63" spans="1:7" ht="13.5">
      <c r="A63" s="43">
        <v>11</v>
      </c>
      <c r="B63" s="44" t="s">
        <v>39</v>
      </c>
      <c r="C63" s="44" t="s">
        <v>37</v>
      </c>
      <c r="D63" s="44">
        <v>1112</v>
      </c>
      <c r="E63" s="48" t="s">
        <v>249</v>
      </c>
      <c r="F63" s="49" t="s">
        <v>250</v>
      </c>
      <c r="G63" s="47"/>
    </row>
    <row r="64" spans="1:7" ht="13.5">
      <c r="A64" s="43">
        <v>11</v>
      </c>
      <c r="B64" s="44" t="s">
        <v>39</v>
      </c>
      <c r="C64" s="44" t="s">
        <v>37</v>
      </c>
      <c r="D64" s="44">
        <v>1113</v>
      </c>
      <c r="E64" s="48" t="s">
        <v>251</v>
      </c>
      <c r="F64" s="49" t="s">
        <v>252</v>
      </c>
      <c r="G64" s="47"/>
    </row>
    <row r="65" spans="1:7" ht="13.5">
      <c r="A65" s="43">
        <v>11</v>
      </c>
      <c r="B65" s="44" t="s">
        <v>39</v>
      </c>
      <c r="C65" s="44" t="s">
        <v>37</v>
      </c>
      <c r="D65" s="44">
        <v>1114</v>
      </c>
      <c r="E65" s="52" t="s">
        <v>253</v>
      </c>
      <c r="F65" s="49" t="s">
        <v>254</v>
      </c>
      <c r="G65" s="47"/>
    </row>
    <row r="66" spans="1:7" ht="13.5">
      <c r="A66" s="43">
        <v>11</v>
      </c>
      <c r="B66" s="44" t="s">
        <v>39</v>
      </c>
      <c r="C66" s="44" t="s">
        <v>37</v>
      </c>
      <c r="D66" s="44">
        <v>1115</v>
      </c>
      <c r="E66" s="53" t="s">
        <v>255</v>
      </c>
      <c r="F66" s="49" t="s">
        <v>256</v>
      </c>
      <c r="G66" s="47"/>
    </row>
    <row r="67" spans="1:7" ht="13.5">
      <c r="A67" s="43">
        <v>11</v>
      </c>
      <c r="B67" s="44" t="s">
        <v>39</v>
      </c>
      <c r="C67" s="44" t="s">
        <v>37</v>
      </c>
      <c r="D67" s="44">
        <v>1116</v>
      </c>
      <c r="E67" s="53" t="s">
        <v>257</v>
      </c>
      <c r="F67" s="49" t="s">
        <v>258</v>
      </c>
      <c r="G67" s="47"/>
    </row>
    <row r="68" spans="1:7" ht="13.5">
      <c r="A68" s="43">
        <v>11</v>
      </c>
      <c r="B68" s="44" t="s">
        <v>39</v>
      </c>
      <c r="C68" s="44" t="s">
        <v>37</v>
      </c>
      <c r="D68" s="44">
        <v>1117</v>
      </c>
      <c r="E68" s="53" t="s">
        <v>259</v>
      </c>
      <c r="F68" s="49" t="s">
        <v>260</v>
      </c>
      <c r="G68" s="47"/>
    </row>
    <row r="69" spans="1:7" ht="13.5">
      <c r="A69" s="43">
        <v>11</v>
      </c>
      <c r="B69" s="44" t="s">
        <v>39</v>
      </c>
      <c r="C69" s="44" t="s">
        <v>37</v>
      </c>
      <c r="D69" s="44">
        <v>1118</v>
      </c>
      <c r="E69" s="52" t="s">
        <v>261</v>
      </c>
      <c r="F69" s="49" t="s">
        <v>262</v>
      </c>
      <c r="G69" s="47"/>
    </row>
    <row r="70" spans="1:7" ht="13.5">
      <c r="A70" s="43">
        <v>11</v>
      </c>
      <c r="B70" s="44" t="s">
        <v>39</v>
      </c>
      <c r="C70" s="44" t="s">
        <v>37</v>
      </c>
      <c r="D70" s="44">
        <v>1119</v>
      </c>
      <c r="E70" s="53" t="s">
        <v>263</v>
      </c>
      <c r="F70" s="49" t="s">
        <v>264</v>
      </c>
      <c r="G70" s="47"/>
    </row>
    <row r="71" spans="1:7" ht="13.5">
      <c r="A71" s="43">
        <v>11</v>
      </c>
      <c r="B71" s="44" t="s">
        <v>39</v>
      </c>
      <c r="C71" s="44" t="s">
        <v>37</v>
      </c>
      <c r="D71" s="44">
        <v>1120</v>
      </c>
      <c r="E71" s="53" t="s">
        <v>265</v>
      </c>
      <c r="F71" s="49" t="s">
        <v>266</v>
      </c>
      <c r="G71" s="47"/>
    </row>
    <row r="72" spans="1:7" ht="13.5">
      <c r="A72" s="43">
        <v>11</v>
      </c>
      <c r="B72" s="44" t="s">
        <v>39</v>
      </c>
      <c r="C72" s="44" t="s">
        <v>37</v>
      </c>
      <c r="D72" s="44">
        <v>1121</v>
      </c>
      <c r="E72" s="53" t="s">
        <v>267</v>
      </c>
      <c r="F72" s="49" t="s">
        <v>268</v>
      </c>
      <c r="G72" s="47"/>
    </row>
    <row r="73" spans="1:7" ht="13.5">
      <c r="A73" s="43">
        <v>11</v>
      </c>
      <c r="B73" s="44" t="s">
        <v>39</v>
      </c>
      <c r="C73" s="44" t="s">
        <v>37</v>
      </c>
      <c r="D73" s="44">
        <v>1122</v>
      </c>
      <c r="E73" s="53" t="s">
        <v>269</v>
      </c>
      <c r="F73" s="49" t="s">
        <v>270</v>
      </c>
      <c r="G73" s="47"/>
    </row>
    <row r="74" spans="1:7" ht="13.5">
      <c r="A74" s="43">
        <v>11</v>
      </c>
      <c r="B74" s="54" t="s">
        <v>39</v>
      </c>
      <c r="C74" s="54" t="s">
        <v>37</v>
      </c>
      <c r="D74" s="44">
        <v>1123</v>
      </c>
      <c r="E74" s="55" t="s">
        <v>271</v>
      </c>
      <c r="F74" s="56" t="s">
        <v>272</v>
      </c>
      <c r="G74" s="47"/>
    </row>
    <row r="75" spans="1:7" ht="13.5">
      <c r="A75" s="43">
        <v>11</v>
      </c>
      <c r="B75" s="57" t="s">
        <v>39</v>
      </c>
      <c r="C75" s="57" t="s">
        <v>37</v>
      </c>
      <c r="D75" s="44">
        <v>1124</v>
      </c>
      <c r="E75" s="53" t="s">
        <v>273</v>
      </c>
      <c r="F75" s="49" t="s">
        <v>274</v>
      </c>
      <c r="G75" s="47"/>
    </row>
    <row r="76" spans="1:7" ht="13.5">
      <c r="A76" s="43">
        <v>11</v>
      </c>
      <c r="B76" s="57" t="s">
        <v>39</v>
      </c>
      <c r="C76" s="57" t="s">
        <v>37</v>
      </c>
      <c r="D76" s="44">
        <v>1125</v>
      </c>
      <c r="E76" s="53" t="s">
        <v>275</v>
      </c>
      <c r="F76" s="49" t="s">
        <v>276</v>
      </c>
      <c r="G76" s="47"/>
    </row>
    <row r="77" spans="1:7" ht="13.5">
      <c r="A77" s="43">
        <v>11</v>
      </c>
      <c r="B77" s="57" t="s">
        <v>39</v>
      </c>
      <c r="C77" s="57" t="s">
        <v>37</v>
      </c>
      <c r="D77" s="57">
        <v>1126</v>
      </c>
      <c r="E77" s="53" t="s">
        <v>277</v>
      </c>
      <c r="F77" s="49" t="s">
        <v>278</v>
      </c>
      <c r="G77" s="47"/>
    </row>
    <row r="78" spans="1:7" ht="13.5">
      <c r="A78" s="43">
        <v>11</v>
      </c>
      <c r="B78" s="57" t="s">
        <v>39</v>
      </c>
      <c r="C78" s="57" t="s">
        <v>32</v>
      </c>
      <c r="D78" s="57">
        <v>1181</v>
      </c>
      <c r="E78" s="53" t="s">
        <v>279</v>
      </c>
      <c r="F78" s="49" t="s">
        <v>280</v>
      </c>
      <c r="G78" s="47"/>
    </row>
    <row r="79" spans="1:7" ht="13.5">
      <c r="A79" s="43">
        <v>11</v>
      </c>
      <c r="B79" s="57" t="s">
        <v>39</v>
      </c>
      <c r="C79" s="57" t="s">
        <v>29</v>
      </c>
      <c r="D79" s="57">
        <v>1182</v>
      </c>
      <c r="E79" s="53" t="s">
        <v>281</v>
      </c>
      <c r="F79" s="49" t="s">
        <v>282</v>
      </c>
      <c r="G79" s="47"/>
    </row>
    <row r="80" spans="1:7" ht="13.5">
      <c r="A80" s="43">
        <v>11</v>
      </c>
      <c r="B80" s="57" t="s">
        <v>39</v>
      </c>
      <c r="C80" s="57" t="s">
        <v>29</v>
      </c>
      <c r="D80" s="57">
        <v>1183</v>
      </c>
      <c r="E80" s="53" t="s">
        <v>283</v>
      </c>
      <c r="F80" s="49" t="s">
        <v>284</v>
      </c>
      <c r="G80" s="47"/>
    </row>
    <row r="81" spans="1:7" ht="13.5">
      <c r="A81" s="43">
        <v>11</v>
      </c>
      <c r="B81" s="57" t="s">
        <v>41</v>
      </c>
      <c r="C81" s="57" t="s">
        <v>32</v>
      </c>
      <c r="D81" s="57">
        <v>1191</v>
      </c>
      <c r="E81" s="53" t="s">
        <v>42</v>
      </c>
      <c r="F81" s="49" t="s">
        <v>285</v>
      </c>
      <c r="G81" s="47"/>
    </row>
    <row r="82" spans="1:7" ht="13.5">
      <c r="A82" s="43">
        <v>11</v>
      </c>
      <c r="B82" s="62" t="s">
        <v>286</v>
      </c>
      <c r="C82" s="62" t="s">
        <v>32</v>
      </c>
      <c r="D82" s="63">
        <v>1192</v>
      </c>
      <c r="E82" s="64" t="s">
        <v>43</v>
      </c>
      <c r="F82" s="65" t="s">
        <v>287</v>
      </c>
      <c r="G82" s="66"/>
    </row>
    <row r="83" spans="1:7" ht="13.5">
      <c r="A83" s="38">
        <v>12</v>
      </c>
      <c r="B83" s="67" t="s">
        <v>45</v>
      </c>
      <c r="C83" s="67" t="s">
        <v>44</v>
      </c>
      <c r="D83" s="67">
        <v>1201</v>
      </c>
      <c r="E83" s="68" t="s">
        <v>288</v>
      </c>
      <c r="F83" s="69" t="s">
        <v>289</v>
      </c>
      <c r="G83" s="42"/>
    </row>
    <row r="84" spans="1:7" ht="13.5">
      <c r="A84" s="43">
        <v>12</v>
      </c>
      <c r="B84" s="57" t="s">
        <v>45</v>
      </c>
      <c r="C84" s="57" t="s">
        <v>44</v>
      </c>
      <c r="D84" s="57">
        <v>1202</v>
      </c>
      <c r="E84" s="53" t="s">
        <v>290</v>
      </c>
      <c r="F84" s="49" t="s">
        <v>291</v>
      </c>
      <c r="G84" s="47"/>
    </row>
    <row r="85" spans="1:7" ht="13.5">
      <c r="A85" s="43">
        <v>12</v>
      </c>
      <c r="B85" s="57" t="s">
        <v>45</v>
      </c>
      <c r="C85" s="57" t="s">
        <v>44</v>
      </c>
      <c r="D85" s="57">
        <v>1203</v>
      </c>
      <c r="E85" s="53" t="s">
        <v>292</v>
      </c>
      <c r="F85" s="49" t="s">
        <v>293</v>
      </c>
      <c r="G85" s="47"/>
    </row>
    <row r="86" spans="1:7" ht="13.5">
      <c r="A86" s="43">
        <v>12</v>
      </c>
      <c r="B86" s="57" t="s">
        <v>45</v>
      </c>
      <c r="C86" s="57" t="s">
        <v>44</v>
      </c>
      <c r="D86" s="57">
        <v>1204</v>
      </c>
      <c r="E86" s="53" t="s">
        <v>294</v>
      </c>
      <c r="F86" s="49" t="s">
        <v>295</v>
      </c>
      <c r="G86" s="47"/>
    </row>
    <row r="87" spans="1:7" ht="13.5">
      <c r="A87" s="43">
        <v>12</v>
      </c>
      <c r="B87" s="57" t="s">
        <v>45</v>
      </c>
      <c r="C87" s="57" t="s">
        <v>44</v>
      </c>
      <c r="D87" s="57">
        <v>1205</v>
      </c>
      <c r="E87" s="53" t="s">
        <v>296</v>
      </c>
      <c r="F87" s="49" t="s">
        <v>297</v>
      </c>
      <c r="G87" s="47"/>
    </row>
    <row r="88" spans="1:7" ht="13.5">
      <c r="A88" s="43">
        <v>12</v>
      </c>
      <c r="B88" s="70" t="s">
        <v>45</v>
      </c>
      <c r="C88" s="70" t="s">
        <v>32</v>
      </c>
      <c r="D88" s="70">
        <v>1291</v>
      </c>
      <c r="E88" s="55" t="s">
        <v>46</v>
      </c>
      <c r="F88" s="56" t="s">
        <v>298</v>
      </c>
      <c r="G88" s="71"/>
    </row>
    <row r="89" spans="1:7" ht="13.5">
      <c r="A89" s="38">
        <v>13</v>
      </c>
      <c r="B89" s="58" t="s">
        <v>48</v>
      </c>
      <c r="C89" s="58" t="s">
        <v>47</v>
      </c>
      <c r="D89" s="58">
        <v>1301</v>
      </c>
      <c r="E89" s="59" t="s">
        <v>299</v>
      </c>
      <c r="F89" s="60" t="s">
        <v>300</v>
      </c>
      <c r="G89" s="61"/>
    </row>
    <row r="90" spans="1:7" ht="13.5">
      <c r="A90" s="43">
        <v>13</v>
      </c>
      <c r="B90" s="57" t="s">
        <v>48</v>
      </c>
      <c r="C90" s="57" t="s">
        <v>47</v>
      </c>
      <c r="D90" s="57">
        <v>1302</v>
      </c>
      <c r="E90" s="53" t="s">
        <v>301</v>
      </c>
      <c r="F90" s="49" t="s">
        <v>302</v>
      </c>
      <c r="G90" s="47"/>
    </row>
    <row r="91" spans="1:7" ht="13.5">
      <c r="A91" s="43">
        <v>13</v>
      </c>
      <c r="B91" s="57" t="s">
        <v>48</v>
      </c>
      <c r="C91" s="57" t="s">
        <v>47</v>
      </c>
      <c r="D91" s="57">
        <v>1303</v>
      </c>
      <c r="E91" s="53" t="s">
        <v>303</v>
      </c>
      <c r="F91" s="49" t="s">
        <v>304</v>
      </c>
      <c r="G91" s="47"/>
    </row>
    <row r="92" spans="1:7" ht="13.5">
      <c r="A92" s="43">
        <v>13</v>
      </c>
      <c r="B92" s="57" t="s">
        <v>48</v>
      </c>
      <c r="C92" s="57" t="s">
        <v>47</v>
      </c>
      <c r="D92" s="57">
        <v>1304</v>
      </c>
      <c r="E92" s="53" t="s">
        <v>305</v>
      </c>
      <c r="F92" s="49" t="s">
        <v>306</v>
      </c>
      <c r="G92" s="47"/>
    </row>
    <row r="93" spans="1:7" ht="13.5">
      <c r="A93" s="43">
        <v>13</v>
      </c>
      <c r="B93" s="57" t="s">
        <v>48</v>
      </c>
      <c r="C93" s="57" t="s">
        <v>47</v>
      </c>
      <c r="D93" s="57">
        <v>1305</v>
      </c>
      <c r="E93" s="53" t="s">
        <v>307</v>
      </c>
      <c r="F93" s="49" t="s">
        <v>308</v>
      </c>
      <c r="G93" s="47"/>
    </row>
    <row r="94" spans="1:7" ht="13.5">
      <c r="A94" s="43">
        <v>13</v>
      </c>
      <c r="B94" s="57" t="s">
        <v>48</v>
      </c>
      <c r="C94" s="57" t="s">
        <v>47</v>
      </c>
      <c r="D94" s="57">
        <v>1306</v>
      </c>
      <c r="E94" s="53" t="s">
        <v>309</v>
      </c>
      <c r="F94" s="49" t="s">
        <v>310</v>
      </c>
      <c r="G94" s="47"/>
    </row>
    <row r="95" spans="1:7" ht="13.5">
      <c r="A95" s="43">
        <v>13</v>
      </c>
      <c r="B95" s="57" t="s">
        <v>48</v>
      </c>
      <c r="C95" s="57" t="s">
        <v>47</v>
      </c>
      <c r="D95" s="57">
        <v>1307</v>
      </c>
      <c r="E95" s="53" t="s">
        <v>311</v>
      </c>
      <c r="F95" s="49" t="s">
        <v>312</v>
      </c>
      <c r="G95" s="47"/>
    </row>
    <row r="96" spans="1:7" ht="13.5">
      <c r="A96" s="43">
        <v>13</v>
      </c>
      <c r="B96" s="57" t="s">
        <v>48</v>
      </c>
      <c r="C96" s="57" t="s">
        <v>47</v>
      </c>
      <c r="D96" s="57">
        <v>1308</v>
      </c>
      <c r="E96" s="53" t="s">
        <v>313</v>
      </c>
      <c r="F96" s="49" t="s">
        <v>314</v>
      </c>
      <c r="G96" s="47"/>
    </row>
    <row r="97" spans="1:7" ht="13.5">
      <c r="A97" s="43">
        <v>13</v>
      </c>
      <c r="B97" s="57" t="s">
        <v>48</v>
      </c>
      <c r="C97" s="57" t="s">
        <v>47</v>
      </c>
      <c r="D97" s="57">
        <v>1309</v>
      </c>
      <c r="E97" s="53" t="s">
        <v>315</v>
      </c>
      <c r="F97" s="49" t="s">
        <v>316</v>
      </c>
      <c r="G97" s="47"/>
    </row>
    <row r="98" spans="1:7" ht="13.5">
      <c r="A98" s="43">
        <v>13</v>
      </c>
      <c r="B98" s="57" t="s">
        <v>48</v>
      </c>
      <c r="C98" s="57" t="s">
        <v>47</v>
      </c>
      <c r="D98" s="57">
        <v>1310</v>
      </c>
      <c r="E98" s="53" t="s">
        <v>204</v>
      </c>
      <c r="F98" s="49" t="s">
        <v>317</v>
      </c>
      <c r="G98" s="47"/>
    </row>
    <row r="99" spans="1:7" ht="13.5">
      <c r="A99" s="43">
        <v>13</v>
      </c>
      <c r="B99" s="57" t="s">
        <v>48</v>
      </c>
      <c r="C99" s="57" t="s">
        <v>47</v>
      </c>
      <c r="D99" s="57">
        <v>1311</v>
      </c>
      <c r="E99" s="53" t="s">
        <v>318</v>
      </c>
      <c r="F99" s="49" t="s">
        <v>319</v>
      </c>
      <c r="G99" s="47"/>
    </row>
    <row r="100" spans="1:7" ht="13.5">
      <c r="A100" s="43">
        <v>13</v>
      </c>
      <c r="B100" s="57" t="s">
        <v>48</v>
      </c>
      <c r="C100" s="57" t="s">
        <v>47</v>
      </c>
      <c r="D100" s="57">
        <v>1312</v>
      </c>
      <c r="E100" s="53" t="s">
        <v>320</v>
      </c>
      <c r="F100" s="49" t="s">
        <v>321</v>
      </c>
      <c r="G100" s="47"/>
    </row>
    <row r="101" spans="1:7" ht="13.5">
      <c r="A101" s="43">
        <v>13</v>
      </c>
      <c r="B101" s="57" t="s">
        <v>48</v>
      </c>
      <c r="C101" s="57" t="s">
        <v>47</v>
      </c>
      <c r="D101" s="57">
        <v>1313</v>
      </c>
      <c r="E101" s="53" t="s">
        <v>322</v>
      </c>
      <c r="F101" s="49" t="s">
        <v>323</v>
      </c>
      <c r="G101" s="47"/>
    </row>
    <row r="102" spans="1:7" ht="13.5">
      <c r="A102" s="43">
        <v>13</v>
      </c>
      <c r="B102" s="57" t="s">
        <v>48</v>
      </c>
      <c r="C102" s="57" t="s">
        <v>47</v>
      </c>
      <c r="D102" s="57">
        <v>1314</v>
      </c>
      <c r="E102" s="53" t="s">
        <v>324</v>
      </c>
      <c r="F102" s="49" t="s">
        <v>325</v>
      </c>
      <c r="G102" s="47"/>
    </row>
    <row r="103" spans="1:7" ht="13.5">
      <c r="A103" s="43">
        <v>13</v>
      </c>
      <c r="B103" s="57" t="s">
        <v>48</v>
      </c>
      <c r="C103" s="57" t="s">
        <v>32</v>
      </c>
      <c r="D103" s="57">
        <v>1381</v>
      </c>
      <c r="E103" s="53" t="s">
        <v>326</v>
      </c>
      <c r="F103" s="49" t="s">
        <v>327</v>
      </c>
      <c r="G103" s="47"/>
    </row>
    <row r="104" spans="1:7" ht="13.5">
      <c r="A104" s="43">
        <v>13</v>
      </c>
      <c r="B104" s="57" t="s">
        <v>48</v>
      </c>
      <c r="C104" s="57" t="s">
        <v>328</v>
      </c>
      <c r="D104" s="57">
        <v>1382</v>
      </c>
      <c r="E104" s="53" t="s">
        <v>329</v>
      </c>
      <c r="F104" s="49" t="s">
        <v>330</v>
      </c>
      <c r="G104" s="47"/>
    </row>
    <row r="105" spans="1:7" ht="13.5">
      <c r="A105" s="43">
        <v>13</v>
      </c>
      <c r="B105" s="57" t="s">
        <v>48</v>
      </c>
      <c r="C105" s="57" t="s">
        <v>32</v>
      </c>
      <c r="D105" s="57">
        <v>1391</v>
      </c>
      <c r="E105" s="53" t="s">
        <v>49</v>
      </c>
      <c r="F105" s="49" t="s">
        <v>331</v>
      </c>
      <c r="G105" s="47"/>
    </row>
    <row r="106" spans="1:7" ht="13.5">
      <c r="A106" s="43">
        <v>13</v>
      </c>
      <c r="B106" s="62" t="s">
        <v>48</v>
      </c>
      <c r="C106" s="62" t="s">
        <v>32</v>
      </c>
      <c r="D106" s="62">
        <v>1392</v>
      </c>
      <c r="E106" s="64" t="s">
        <v>50</v>
      </c>
      <c r="F106" s="65" t="s">
        <v>332</v>
      </c>
      <c r="G106" s="66"/>
    </row>
    <row r="107" spans="1:7" ht="13.5">
      <c r="A107" s="38">
        <v>14</v>
      </c>
      <c r="B107" s="67" t="s">
        <v>52</v>
      </c>
      <c r="C107" s="67" t="s">
        <v>51</v>
      </c>
      <c r="D107" s="67">
        <v>1401</v>
      </c>
      <c r="E107" s="68" t="s">
        <v>333</v>
      </c>
      <c r="F107" s="69" t="s">
        <v>334</v>
      </c>
      <c r="G107" s="42"/>
    </row>
    <row r="108" spans="1:7" ht="13.5">
      <c r="A108" s="43">
        <v>14</v>
      </c>
      <c r="B108" s="57" t="s">
        <v>52</v>
      </c>
      <c r="C108" s="57" t="s">
        <v>51</v>
      </c>
      <c r="D108" s="57">
        <v>1402</v>
      </c>
      <c r="E108" s="53" t="s">
        <v>335</v>
      </c>
      <c r="F108" s="49" t="s">
        <v>336</v>
      </c>
      <c r="G108" s="47"/>
    </row>
    <row r="109" spans="1:7" ht="13.5">
      <c r="A109" s="43">
        <v>14</v>
      </c>
      <c r="B109" s="57" t="s">
        <v>52</v>
      </c>
      <c r="C109" s="57" t="s">
        <v>51</v>
      </c>
      <c r="D109" s="57">
        <v>1403</v>
      </c>
      <c r="E109" s="53" t="s">
        <v>337</v>
      </c>
      <c r="F109" s="49" t="s">
        <v>338</v>
      </c>
      <c r="G109" s="47"/>
    </row>
    <row r="110" spans="1:7" ht="13.5">
      <c r="A110" s="43">
        <v>14</v>
      </c>
      <c r="B110" s="57" t="s">
        <v>52</v>
      </c>
      <c r="C110" s="57" t="s">
        <v>51</v>
      </c>
      <c r="D110" s="57">
        <v>1404</v>
      </c>
      <c r="E110" s="53" t="s">
        <v>339</v>
      </c>
      <c r="F110" s="49" t="s">
        <v>340</v>
      </c>
      <c r="G110" s="47"/>
    </row>
    <row r="111" spans="1:7" ht="13.5">
      <c r="A111" s="43">
        <v>14</v>
      </c>
      <c r="B111" s="57" t="s">
        <v>52</v>
      </c>
      <c r="C111" s="57" t="s">
        <v>51</v>
      </c>
      <c r="D111" s="57">
        <v>1405</v>
      </c>
      <c r="E111" s="53" t="s">
        <v>341</v>
      </c>
      <c r="F111" s="49" t="s">
        <v>342</v>
      </c>
      <c r="G111" s="47"/>
    </row>
    <row r="112" spans="1:7" ht="13.5">
      <c r="A112" s="43">
        <v>14</v>
      </c>
      <c r="B112" s="57" t="s">
        <v>52</v>
      </c>
      <c r="C112" s="57" t="s">
        <v>51</v>
      </c>
      <c r="D112" s="57">
        <v>1406</v>
      </c>
      <c r="E112" s="53" t="s">
        <v>343</v>
      </c>
      <c r="F112" s="49" t="s">
        <v>344</v>
      </c>
      <c r="G112" s="47"/>
    </row>
    <row r="113" spans="1:7" ht="13.5">
      <c r="A113" s="43">
        <v>14</v>
      </c>
      <c r="B113" s="57" t="s">
        <v>53</v>
      </c>
      <c r="C113" s="57" t="s">
        <v>32</v>
      </c>
      <c r="D113" s="57">
        <v>1491</v>
      </c>
      <c r="E113" s="53" t="s">
        <v>54</v>
      </c>
      <c r="F113" s="49" t="s">
        <v>345</v>
      </c>
      <c r="G113" s="47"/>
    </row>
    <row r="114" spans="1:7" ht="13.5">
      <c r="A114" s="43">
        <v>14</v>
      </c>
      <c r="B114" s="57" t="s">
        <v>53</v>
      </c>
      <c r="C114" s="57" t="s">
        <v>32</v>
      </c>
      <c r="D114" s="57">
        <v>1492</v>
      </c>
      <c r="E114" s="53" t="s">
        <v>55</v>
      </c>
      <c r="F114" s="49" t="s">
        <v>346</v>
      </c>
      <c r="G114" s="47"/>
    </row>
    <row r="115" spans="1:7" ht="13.5">
      <c r="A115" s="43">
        <v>14</v>
      </c>
      <c r="B115" s="57" t="s">
        <v>52</v>
      </c>
      <c r="C115" s="57" t="s">
        <v>32</v>
      </c>
      <c r="D115" s="57">
        <v>1493</v>
      </c>
      <c r="E115" s="53" t="s">
        <v>56</v>
      </c>
      <c r="F115" s="49" t="s">
        <v>347</v>
      </c>
      <c r="G115" s="47"/>
    </row>
    <row r="116" spans="1:7" ht="13.5">
      <c r="A116" s="43">
        <v>14</v>
      </c>
      <c r="B116" s="70" t="s">
        <v>52</v>
      </c>
      <c r="C116" s="70" t="s">
        <v>32</v>
      </c>
      <c r="D116" s="70">
        <v>1494</v>
      </c>
      <c r="E116" s="55" t="s">
        <v>57</v>
      </c>
      <c r="F116" s="56" t="s">
        <v>348</v>
      </c>
      <c r="G116" s="71"/>
    </row>
    <row r="117" spans="1:7" ht="13.5">
      <c r="A117" s="38">
        <v>15</v>
      </c>
      <c r="B117" s="58" t="s">
        <v>58</v>
      </c>
      <c r="C117" s="58" t="s">
        <v>59</v>
      </c>
      <c r="D117" s="58">
        <v>1501</v>
      </c>
      <c r="E117" s="59" t="s">
        <v>349</v>
      </c>
      <c r="F117" s="60" t="s">
        <v>350</v>
      </c>
      <c r="G117" s="61"/>
    </row>
    <row r="118" spans="1:7" ht="13.5">
      <c r="A118" s="43">
        <v>15</v>
      </c>
      <c r="B118" s="57" t="s">
        <v>58</v>
      </c>
      <c r="C118" s="57" t="s">
        <v>59</v>
      </c>
      <c r="D118" s="57">
        <v>1502</v>
      </c>
      <c r="E118" s="53" t="s">
        <v>351</v>
      </c>
      <c r="F118" s="49" t="s">
        <v>352</v>
      </c>
      <c r="G118" s="47"/>
    </row>
    <row r="119" spans="1:7" ht="13.5">
      <c r="A119" s="43">
        <v>15</v>
      </c>
      <c r="B119" s="57" t="s">
        <v>58</v>
      </c>
      <c r="C119" s="57" t="s">
        <v>59</v>
      </c>
      <c r="D119" s="57">
        <v>1503</v>
      </c>
      <c r="E119" s="53" t="s">
        <v>353</v>
      </c>
      <c r="F119" s="49" t="s">
        <v>354</v>
      </c>
      <c r="G119" s="47"/>
    </row>
    <row r="120" spans="1:7" ht="13.5">
      <c r="A120" s="43">
        <v>15</v>
      </c>
      <c r="B120" s="57" t="s">
        <v>58</v>
      </c>
      <c r="C120" s="57" t="s">
        <v>59</v>
      </c>
      <c r="D120" s="57">
        <v>1504</v>
      </c>
      <c r="E120" s="53" t="s">
        <v>355</v>
      </c>
      <c r="F120" s="49" t="s">
        <v>356</v>
      </c>
      <c r="G120" s="47"/>
    </row>
    <row r="121" spans="1:7" ht="13.5">
      <c r="A121" s="43">
        <v>15</v>
      </c>
      <c r="B121" s="57" t="s">
        <v>58</v>
      </c>
      <c r="C121" s="57" t="s">
        <v>59</v>
      </c>
      <c r="D121" s="57">
        <v>1505</v>
      </c>
      <c r="E121" s="53" t="s">
        <v>357</v>
      </c>
      <c r="F121" s="49" t="s">
        <v>358</v>
      </c>
      <c r="G121" s="47"/>
    </row>
    <row r="122" spans="1:7" ht="13.5">
      <c r="A122" s="43">
        <v>15</v>
      </c>
      <c r="B122" s="57" t="s">
        <v>58</v>
      </c>
      <c r="C122" s="57" t="s">
        <v>59</v>
      </c>
      <c r="D122" s="57">
        <v>1506</v>
      </c>
      <c r="E122" s="53" t="s">
        <v>359</v>
      </c>
      <c r="F122" s="49" t="s">
        <v>360</v>
      </c>
      <c r="G122" s="47"/>
    </row>
    <row r="123" spans="1:7" ht="13.5">
      <c r="A123" s="43">
        <v>15</v>
      </c>
      <c r="B123" s="57" t="s">
        <v>58</v>
      </c>
      <c r="C123" s="57" t="s">
        <v>59</v>
      </c>
      <c r="D123" s="57">
        <v>1507</v>
      </c>
      <c r="E123" s="53" t="s">
        <v>361</v>
      </c>
      <c r="F123" s="49" t="s">
        <v>362</v>
      </c>
      <c r="G123" s="47"/>
    </row>
    <row r="124" spans="1:7" ht="13.5">
      <c r="A124" s="43">
        <v>15</v>
      </c>
      <c r="B124" s="57" t="s">
        <v>58</v>
      </c>
      <c r="C124" s="57" t="s">
        <v>59</v>
      </c>
      <c r="D124" s="57">
        <v>1508</v>
      </c>
      <c r="E124" s="53" t="s">
        <v>363</v>
      </c>
      <c r="F124" s="49" t="s">
        <v>364</v>
      </c>
      <c r="G124" s="47"/>
    </row>
    <row r="125" spans="1:7" ht="13.5">
      <c r="A125" s="43">
        <v>15</v>
      </c>
      <c r="B125" s="62" t="s">
        <v>58</v>
      </c>
      <c r="C125" s="62" t="s">
        <v>32</v>
      </c>
      <c r="D125" s="62">
        <v>1591</v>
      </c>
      <c r="E125" s="64" t="s">
        <v>60</v>
      </c>
      <c r="F125" s="65" t="s">
        <v>365</v>
      </c>
      <c r="G125" s="66"/>
    </row>
    <row r="126" spans="1:7" ht="13.5">
      <c r="A126" s="38">
        <v>16</v>
      </c>
      <c r="B126" s="67" t="s">
        <v>61</v>
      </c>
      <c r="C126" s="67" t="s">
        <v>62</v>
      </c>
      <c r="D126" s="67">
        <v>1601</v>
      </c>
      <c r="E126" s="68" t="s">
        <v>366</v>
      </c>
      <c r="F126" s="69" t="s">
        <v>367</v>
      </c>
      <c r="G126" s="42"/>
    </row>
    <row r="127" spans="1:7" ht="13.5">
      <c r="A127" s="43">
        <v>16</v>
      </c>
      <c r="B127" s="57" t="s">
        <v>61</v>
      </c>
      <c r="C127" s="57" t="s">
        <v>62</v>
      </c>
      <c r="D127" s="57">
        <v>1602</v>
      </c>
      <c r="E127" s="53" t="s">
        <v>368</v>
      </c>
      <c r="F127" s="49" t="s">
        <v>369</v>
      </c>
      <c r="G127" s="47"/>
    </row>
    <row r="128" spans="1:7" ht="13.5">
      <c r="A128" s="43">
        <v>16</v>
      </c>
      <c r="B128" s="57" t="s">
        <v>61</v>
      </c>
      <c r="C128" s="57" t="s">
        <v>62</v>
      </c>
      <c r="D128" s="57">
        <v>1603</v>
      </c>
      <c r="E128" s="53" t="s">
        <v>370</v>
      </c>
      <c r="F128" s="49" t="s">
        <v>371</v>
      </c>
      <c r="G128" s="47"/>
    </row>
    <row r="129" spans="1:7" ht="13.5">
      <c r="A129" s="43">
        <v>16</v>
      </c>
      <c r="B129" s="57" t="s">
        <v>61</v>
      </c>
      <c r="C129" s="57" t="s">
        <v>62</v>
      </c>
      <c r="D129" s="57">
        <v>1604</v>
      </c>
      <c r="E129" s="53" t="s">
        <v>372</v>
      </c>
      <c r="F129" s="49" t="s">
        <v>373</v>
      </c>
      <c r="G129" s="47"/>
    </row>
    <row r="130" spans="1:7" ht="13.5">
      <c r="A130" s="43">
        <v>16</v>
      </c>
      <c r="B130" s="57" t="s">
        <v>61</v>
      </c>
      <c r="C130" s="57" t="s">
        <v>62</v>
      </c>
      <c r="D130" s="57">
        <v>1605</v>
      </c>
      <c r="E130" s="53" t="s">
        <v>374</v>
      </c>
      <c r="F130" s="49" t="s">
        <v>375</v>
      </c>
      <c r="G130" s="47"/>
    </row>
    <row r="131" spans="1:7" ht="13.5">
      <c r="A131" s="43">
        <v>16</v>
      </c>
      <c r="B131" s="57" t="s">
        <v>61</v>
      </c>
      <c r="C131" s="57" t="s">
        <v>62</v>
      </c>
      <c r="D131" s="57">
        <v>1606</v>
      </c>
      <c r="E131" s="53" t="s">
        <v>376</v>
      </c>
      <c r="F131" s="49" t="s">
        <v>377</v>
      </c>
      <c r="G131" s="47"/>
    </row>
    <row r="132" spans="1:7" ht="13.5">
      <c r="A132" s="43">
        <v>16</v>
      </c>
      <c r="B132" s="70" t="s">
        <v>61</v>
      </c>
      <c r="C132" s="70" t="s">
        <v>62</v>
      </c>
      <c r="D132" s="70">
        <v>1607</v>
      </c>
      <c r="E132" s="55" t="s">
        <v>378</v>
      </c>
      <c r="F132" s="56" t="s">
        <v>379</v>
      </c>
      <c r="G132" s="71"/>
    </row>
    <row r="133" spans="1:7" ht="13.5">
      <c r="A133" s="38">
        <v>17</v>
      </c>
      <c r="B133" s="58" t="s">
        <v>63</v>
      </c>
      <c r="C133" s="58" t="s">
        <v>64</v>
      </c>
      <c r="D133" s="58">
        <v>1701</v>
      </c>
      <c r="E133" s="59" t="s">
        <v>380</v>
      </c>
      <c r="F133" s="60" t="s">
        <v>381</v>
      </c>
      <c r="G133" s="61"/>
    </row>
    <row r="134" spans="1:7" ht="13.5">
      <c r="A134" s="43">
        <v>17</v>
      </c>
      <c r="B134" s="57" t="s">
        <v>63</v>
      </c>
      <c r="C134" s="57" t="s">
        <v>64</v>
      </c>
      <c r="D134" s="57">
        <v>1702</v>
      </c>
      <c r="E134" s="53" t="s">
        <v>382</v>
      </c>
      <c r="F134" s="49" t="s">
        <v>383</v>
      </c>
      <c r="G134" s="47"/>
    </row>
    <row r="135" spans="1:7" ht="13.5">
      <c r="A135" s="43">
        <v>17</v>
      </c>
      <c r="B135" s="57" t="s">
        <v>63</v>
      </c>
      <c r="C135" s="57" t="s">
        <v>64</v>
      </c>
      <c r="D135" s="57">
        <v>1703</v>
      </c>
      <c r="E135" s="53" t="s">
        <v>384</v>
      </c>
      <c r="F135" s="49" t="s">
        <v>385</v>
      </c>
      <c r="G135" s="47"/>
    </row>
    <row r="136" spans="1:7" ht="13.5">
      <c r="A136" s="43">
        <v>17</v>
      </c>
      <c r="B136" s="57" t="s">
        <v>63</v>
      </c>
      <c r="C136" s="57" t="s">
        <v>64</v>
      </c>
      <c r="D136" s="108">
        <v>1704</v>
      </c>
      <c r="E136" s="109" t="s">
        <v>386</v>
      </c>
      <c r="F136" s="49" t="s">
        <v>387</v>
      </c>
      <c r="G136" s="107" t="s">
        <v>545</v>
      </c>
    </row>
    <row r="137" spans="1:7" ht="13.5">
      <c r="A137" s="43">
        <v>17</v>
      </c>
      <c r="B137" s="57" t="s">
        <v>63</v>
      </c>
      <c r="C137" s="57" t="s">
        <v>64</v>
      </c>
      <c r="D137" s="57">
        <v>1705</v>
      </c>
      <c r="E137" s="53" t="s">
        <v>388</v>
      </c>
      <c r="F137" s="49" t="s">
        <v>389</v>
      </c>
      <c r="G137" s="47"/>
    </row>
    <row r="138" spans="1:7" ht="13.5">
      <c r="A138" s="43">
        <v>17</v>
      </c>
      <c r="B138" s="57" t="s">
        <v>63</v>
      </c>
      <c r="C138" s="57" t="s">
        <v>64</v>
      </c>
      <c r="D138" s="57">
        <v>1706</v>
      </c>
      <c r="E138" s="53" t="s">
        <v>390</v>
      </c>
      <c r="F138" s="49" t="s">
        <v>391</v>
      </c>
      <c r="G138" s="47"/>
    </row>
    <row r="139" spans="1:7" ht="13.5">
      <c r="A139" s="43">
        <v>17</v>
      </c>
      <c r="B139" s="57" t="s">
        <v>63</v>
      </c>
      <c r="C139" s="57" t="s">
        <v>64</v>
      </c>
      <c r="D139" s="57">
        <v>1707</v>
      </c>
      <c r="E139" s="53" t="s">
        <v>392</v>
      </c>
      <c r="F139" s="49" t="s">
        <v>393</v>
      </c>
      <c r="G139" s="47"/>
    </row>
    <row r="140" spans="1:7" ht="13.5">
      <c r="A140" s="43">
        <v>17</v>
      </c>
      <c r="B140" s="57" t="s">
        <v>63</v>
      </c>
      <c r="C140" s="57" t="s">
        <v>64</v>
      </c>
      <c r="D140" s="57">
        <v>1708</v>
      </c>
      <c r="E140" s="53" t="s">
        <v>394</v>
      </c>
      <c r="F140" s="49" t="s">
        <v>395</v>
      </c>
      <c r="G140" s="47"/>
    </row>
    <row r="141" spans="1:7" ht="13.5">
      <c r="A141" s="43">
        <v>17</v>
      </c>
      <c r="B141" s="57" t="s">
        <v>63</v>
      </c>
      <c r="C141" s="57" t="s">
        <v>64</v>
      </c>
      <c r="D141" s="57">
        <v>1709</v>
      </c>
      <c r="E141" s="53" t="s">
        <v>396</v>
      </c>
      <c r="F141" s="49" t="s">
        <v>397</v>
      </c>
      <c r="G141" s="47"/>
    </row>
    <row r="142" spans="1:7" ht="13.5">
      <c r="A142" s="43">
        <v>17</v>
      </c>
      <c r="B142" s="57" t="s">
        <v>63</v>
      </c>
      <c r="C142" s="57" t="s">
        <v>64</v>
      </c>
      <c r="D142" s="57">
        <v>1710</v>
      </c>
      <c r="E142" s="53" t="s">
        <v>398</v>
      </c>
      <c r="F142" s="49" t="s">
        <v>399</v>
      </c>
      <c r="G142" s="47"/>
    </row>
    <row r="143" spans="1:7" ht="13.5">
      <c r="A143" s="43">
        <v>17</v>
      </c>
      <c r="B143" s="57" t="s">
        <v>63</v>
      </c>
      <c r="C143" s="57" t="s">
        <v>64</v>
      </c>
      <c r="D143" s="57">
        <v>1711</v>
      </c>
      <c r="E143" s="53" t="s">
        <v>400</v>
      </c>
      <c r="F143" s="49" t="s">
        <v>401</v>
      </c>
      <c r="G143" s="47"/>
    </row>
    <row r="144" spans="1:7" ht="13.5">
      <c r="A144" s="43">
        <v>17</v>
      </c>
      <c r="B144" s="62" t="s">
        <v>63</v>
      </c>
      <c r="C144" s="62" t="s">
        <v>64</v>
      </c>
      <c r="D144" s="62">
        <v>1712</v>
      </c>
      <c r="E144" s="64" t="s">
        <v>402</v>
      </c>
      <c r="F144" s="65" t="s">
        <v>403</v>
      </c>
      <c r="G144" s="66"/>
    </row>
    <row r="145" spans="1:7" ht="13.5">
      <c r="A145" s="38">
        <v>18</v>
      </c>
      <c r="B145" s="67" t="s">
        <v>65</v>
      </c>
      <c r="C145" s="67" t="s">
        <v>66</v>
      </c>
      <c r="D145" s="67">
        <v>1801</v>
      </c>
      <c r="E145" s="68" t="s">
        <v>404</v>
      </c>
      <c r="F145" s="69" t="s">
        <v>405</v>
      </c>
      <c r="G145" s="42"/>
    </row>
    <row r="146" spans="1:7" ht="13.5">
      <c r="A146" s="43">
        <v>18</v>
      </c>
      <c r="B146" s="57" t="s">
        <v>65</v>
      </c>
      <c r="C146" s="57" t="s">
        <v>66</v>
      </c>
      <c r="D146" s="57">
        <v>1802</v>
      </c>
      <c r="E146" s="53" t="s">
        <v>406</v>
      </c>
      <c r="F146" s="49" t="s">
        <v>407</v>
      </c>
      <c r="G146" s="47"/>
    </row>
    <row r="147" spans="1:7" ht="13.5">
      <c r="A147" s="43">
        <v>18</v>
      </c>
      <c r="B147" s="57" t="s">
        <v>65</v>
      </c>
      <c r="C147" s="57" t="s">
        <v>66</v>
      </c>
      <c r="D147" s="57">
        <v>1803</v>
      </c>
      <c r="E147" s="53" t="s">
        <v>408</v>
      </c>
      <c r="F147" s="49" t="s">
        <v>409</v>
      </c>
      <c r="G147" s="47"/>
    </row>
    <row r="148" spans="1:7" ht="13.5">
      <c r="A148" s="43">
        <v>18</v>
      </c>
      <c r="B148" s="57" t="s">
        <v>65</v>
      </c>
      <c r="C148" s="57" t="s">
        <v>66</v>
      </c>
      <c r="D148" s="57">
        <v>1804</v>
      </c>
      <c r="E148" s="53" t="s">
        <v>410</v>
      </c>
      <c r="F148" s="49" t="s">
        <v>411</v>
      </c>
      <c r="G148" s="47"/>
    </row>
    <row r="149" spans="1:7" ht="13.5">
      <c r="A149" s="43">
        <v>18</v>
      </c>
      <c r="B149" s="70" t="s">
        <v>65</v>
      </c>
      <c r="C149" s="70" t="s">
        <v>32</v>
      </c>
      <c r="D149" s="70">
        <v>1891</v>
      </c>
      <c r="E149" s="55" t="s">
        <v>67</v>
      </c>
      <c r="F149" s="56" t="s">
        <v>412</v>
      </c>
      <c r="G149" s="71"/>
    </row>
    <row r="150" spans="1:7" ht="13.5">
      <c r="A150" s="38">
        <v>19</v>
      </c>
      <c r="B150" s="58" t="s">
        <v>68</v>
      </c>
      <c r="C150" s="58" t="s">
        <v>69</v>
      </c>
      <c r="D150" s="58">
        <v>1901</v>
      </c>
      <c r="E150" s="59" t="s">
        <v>413</v>
      </c>
      <c r="F150" s="60" t="s">
        <v>414</v>
      </c>
      <c r="G150" s="61"/>
    </row>
    <row r="151" spans="1:7" ht="13.5">
      <c r="A151" s="43">
        <v>19</v>
      </c>
      <c r="B151" s="57" t="s">
        <v>68</v>
      </c>
      <c r="C151" s="57" t="s">
        <v>69</v>
      </c>
      <c r="D151" s="57">
        <v>1902</v>
      </c>
      <c r="E151" s="72" t="s">
        <v>70</v>
      </c>
      <c r="F151" s="73" t="s">
        <v>415</v>
      </c>
      <c r="G151" s="74" t="s">
        <v>71</v>
      </c>
    </row>
    <row r="152" spans="1:7" ht="13.5">
      <c r="A152" s="43">
        <v>19</v>
      </c>
      <c r="B152" s="57" t="s">
        <v>68</v>
      </c>
      <c r="C152" s="57" t="s">
        <v>69</v>
      </c>
      <c r="D152" s="108">
        <v>1903</v>
      </c>
      <c r="E152" s="109" t="s">
        <v>416</v>
      </c>
      <c r="F152" s="49" t="s">
        <v>417</v>
      </c>
      <c r="G152" s="107" t="s">
        <v>545</v>
      </c>
    </row>
    <row r="153" spans="1:7" ht="13.5">
      <c r="A153" s="43">
        <v>19</v>
      </c>
      <c r="B153" s="57" t="s">
        <v>68</v>
      </c>
      <c r="C153" s="57" t="s">
        <v>69</v>
      </c>
      <c r="D153" s="108">
        <v>1904</v>
      </c>
      <c r="E153" s="109" t="s">
        <v>418</v>
      </c>
      <c r="F153" s="49" t="s">
        <v>419</v>
      </c>
      <c r="G153" s="107" t="s">
        <v>545</v>
      </c>
    </row>
    <row r="154" spans="1:7" ht="13.5">
      <c r="A154" s="43">
        <v>19</v>
      </c>
      <c r="B154" s="57" t="s">
        <v>68</v>
      </c>
      <c r="C154" s="57" t="s">
        <v>69</v>
      </c>
      <c r="D154" s="57">
        <v>1905</v>
      </c>
      <c r="E154" s="53" t="s">
        <v>420</v>
      </c>
      <c r="F154" s="49" t="s">
        <v>421</v>
      </c>
      <c r="G154" s="47"/>
    </row>
    <row r="155" spans="1:7" ht="13.5">
      <c r="A155" s="43">
        <v>19</v>
      </c>
      <c r="B155" s="57" t="s">
        <v>68</v>
      </c>
      <c r="C155" s="57" t="s">
        <v>69</v>
      </c>
      <c r="D155" s="57">
        <v>1906</v>
      </c>
      <c r="E155" s="53" t="s">
        <v>422</v>
      </c>
      <c r="F155" s="49" t="s">
        <v>423</v>
      </c>
      <c r="G155" s="47"/>
    </row>
    <row r="156" spans="1:7" ht="13.5">
      <c r="A156" s="43">
        <v>19</v>
      </c>
      <c r="B156" s="57" t="s">
        <v>68</v>
      </c>
      <c r="C156" s="57" t="s">
        <v>69</v>
      </c>
      <c r="D156" s="57">
        <v>1907</v>
      </c>
      <c r="E156" s="53" t="s">
        <v>424</v>
      </c>
      <c r="F156" s="49" t="s">
        <v>425</v>
      </c>
      <c r="G156" s="47"/>
    </row>
    <row r="157" spans="1:7" ht="13.5">
      <c r="A157" s="43">
        <v>19</v>
      </c>
      <c r="B157" s="57" t="s">
        <v>68</v>
      </c>
      <c r="C157" s="57" t="s">
        <v>69</v>
      </c>
      <c r="D157" s="57">
        <v>1908</v>
      </c>
      <c r="E157" s="53" t="s">
        <v>426</v>
      </c>
      <c r="F157" s="49" t="s">
        <v>427</v>
      </c>
      <c r="G157" s="47"/>
    </row>
    <row r="158" spans="1:7" ht="13.5">
      <c r="A158" s="43">
        <v>19</v>
      </c>
      <c r="B158" s="57" t="s">
        <v>68</v>
      </c>
      <c r="C158" s="57" t="s">
        <v>69</v>
      </c>
      <c r="D158" s="57">
        <v>1909</v>
      </c>
      <c r="E158" s="53" t="s">
        <v>428</v>
      </c>
      <c r="F158" s="49" t="s">
        <v>429</v>
      </c>
      <c r="G158" s="47"/>
    </row>
    <row r="159" spans="1:7" ht="13.5">
      <c r="A159" s="43">
        <v>19</v>
      </c>
      <c r="B159" s="57" t="s">
        <v>68</v>
      </c>
      <c r="C159" s="57" t="s">
        <v>69</v>
      </c>
      <c r="D159" s="57">
        <v>1910</v>
      </c>
      <c r="E159" s="53" t="s">
        <v>430</v>
      </c>
      <c r="F159" s="49" t="s">
        <v>431</v>
      </c>
      <c r="G159" s="47"/>
    </row>
    <row r="160" spans="1:7" ht="13.5">
      <c r="A160" s="43">
        <v>19</v>
      </c>
      <c r="B160" s="57" t="s">
        <v>68</v>
      </c>
      <c r="C160" s="57" t="s">
        <v>69</v>
      </c>
      <c r="D160" s="57">
        <v>1911</v>
      </c>
      <c r="E160" s="53" t="s">
        <v>432</v>
      </c>
      <c r="F160" s="49" t="s">
        <v>433</v>
      </c>
      <c r="G160" s="47"/>
    </row>
    <row r="161" spans="1:7" ht="13.5">
      <c r="A161" s="43">
        <v>19</v>
      </c>
      <c r="B161" s="57" t="s">
        <v>68</v>
      </c>
      <c r="C161" s="57" t="s">
        <v>69</v>
      </c>
      <c r="D161" s="57">
        <v>1912</v>
      </c>
      <c r="E161" s="53" t="s">
        <v>434</v>
      </c>
      <c r="F161" s="49" t="s">
        <v>435</v>
      </c>
      <c r="G161" s="47"/>
    </row>
    <row r="162" spans="1:7" ht="13.5">
      <c r="A162" s="43">
        <v>19</v>
      </c>
      <c r="B162" s="62" t="s">
        <v>68</v>
      </c>
      <c r="C162" s="62" t="s">
        <v>32</v>
      </c>
      <c r="D162" s="62">
        <v>1991</v>
      </c>
      <c r="E162" s="64" t="s">
        <v>72</v>
      </c>
      <c r="F162" s="65" t="s">
        <v>436</v>
      </c>
      <c r="G162" s="66"/>
    </row>
    <row r="163" spans="1:7" ht="13.5">
      <c r="A163" s="38">
        <v>20</v>
      </c>
      <c r="B163" s="67" t="s">
        <v>73</v>
      </c>
      <c r="C163" s="67" t="s">
        <v>74</v>
      </c>
      <c r="D163" s="67">
        <v>2001</v>
      </c>
      <c r="E163" s="68" t="s">
        <v>437</v>
      </c>
      <c r="F163" s="69" t="s">
        <v>438</v>
      </c>
      <c r="G163" s="42"/>
    </row>
    <row r="164" spans="1:7" ht="13.5">
      <c r="A164" s="43">
        <v>20</v>
      </c>
      <c r="B164" s="57" t="s">
        <v>73</v>
      </c>
      <c r="C164" s="57" t="s">
        <v>74</v>
      </c>
      <c r="D164" s="57">
        <v>2002</v>
      </c>
      <c r="E164" s="53" t="s">
        <v>439</v>
      </c>
      <c r="F164" s="49" t="s">
        <v>440</v>
      </c>
      <c r="G164" s="47"/>
    </row>
    <row r="165" spans="1:7" ht="13.5">
      <c r="A165" s="43">
        <v>20</v>
      </c>
      <c r="B165" s="57" t="s">
        <v>73</v>
      </c>
      <c r="C165" s="57" t="s">
        <v>74</v>
      </c>
      <c r="D165" s="57">
        <v>2003</v>
      </c>
      <c r="E165" s="53" t="s">
        <v>441</v>
      </c>
      <c r="F165" s="49" t="s">
        <v>442</v>
      </c>
      <c r="G165" s="47"/>
    </row>
    <row r="166" spans="1:7" ht="13.5">
      <c r="A166" s="43">
        <v>20</v>
      </c>
      <c r="B166" s="57" t="s">
        <v>73</v>
      </c>
      <c r="C166" s="57" t="s">
        <v>74</v>
      </c>
      <c r="D166" s="57">
        <v>2004</v>
      </c>
      <c r="E166" s="53" t="s">
        <v>443</v>
      </c>
      <c r="F166" s="49" t="s">
        <v>444</v>
      </c>
      <c r="G166" s="47"/>
    </row>
    <row r="167" spans="1:7" ht="13.5">
      <c r="A167" s="43">
        <v>20</v>
      </c>
      <c r="B167" s="57" t="s">
        <v>73</v>
      </c>
      <c r="C167" s="57" t="s">
        <v>74</v>
      </c>
      <c r="D167" s="57">
        <v>2005</v>
      </c>
      <c r="E167" s="53" t="s">
        <v>445</v>
      </c>
      <c r="F167" s="49" t="s">
        <v>446</v>
      </c>
      <c r="G167" s="47"/>
    </row>
    <row r="168" spans="1:7" ht="13.5">
      <c r="A168" s="43">
        <v>20</v>
      </c>
      <c r="B168" s="70" t="s">
        <v>73</v>
      </c>
      <c r="C168" s="70" t="s">
        <v>74</v>
      </c>
      <c r="D168" s="70">
        <v>2006</v>
      </c>
      <c r="E168" s="55" t="s">
        <v>447</v>
      </c>
      <c r="F168" s="56" t="s">
        <v>448</v>
      </c>
      <c r="G168" s="71"/>
    </row>
    <row r="169" spans="1:7" ht="13.5">
      <c r="A169" s="38">
        <v>21</v>
      </c>
      <c r="B169" s="58" t="s">
        <v>75</v>
      </c>
      <c r="C169" s="58" t="s">
        <v>76</v>
      </c>
      <c r="D169" s="58">
        <v>2101</v>
      </c>
      <c r="E169" s="59" t="s">
        <v>449</v>
      </c>
      <c r="F169" s="60" t="s">
        <v>450</v>
      </c>
      <c r="G169" s="61"/>
    </row>
    <row r="170" spans="1:7" ht="13.5">
      <c r="A170" s="43">
        <v>21</v>
      </c>
      <c r="B170" s="57" t="s">
        <v>75</v>
      </c>
      <c r="C170" s="57" t="s">
        <v>76</v>
      </c>
      <c r="D170" s="57">
        <v>2102</v>
      </c>
      <c r="E170" s="53" t="s">
        <v>451</v>
      </c>
      <c r="F170" s="49" t="s">
        <v>452</v>
      </c>
      <c r="G170" s="47"/>
    </row>
    <row r="171" spans="1:7" ht="13.5">
      <c r="A171" s="43">
        <v>21</v>
      </c>
      <c r="B171" s="57" t="s">
        <v>75</v>
      </c>
      <c r="C171" s="57" t="s">
        <v>76</v>
      </c>
      <c r="D171" s="57">
        <v>2103</v>
      </c>
      <c r="E171" s="53" t="s">
        <v>453</v>
      </c>
      <c r="F171" s="49" t="s">
        <v>454</v>
      </c>
      <c r="G171" s="47"/>
    </row>
    <row r="172" spans="1:7" ht="13.5">
      <c r="A172" s="43">
        <v>21</v>
      </c>
      <c r="B172" s="57" t="s">
        <v>75</v>
      </c>
      <c r="C172" s="57" t="s">
        <v>76</v>
      </c>
      <c r="D172" s="57">
        <v>2104</v>
      </c>
      <c r="E172" s="53" t="s">
        <v>455</v>
      </c>
      <c r="F172" s="49" t="s">
        <v>456</v>
      </c>
      <c r="G172" s="47"/>
    </row>
    <row r="173" spans="1:7" ht="13.5">
      <c r="A173" s="43">
        <v>21</v>
      </c>
      <c r="B173" s="57" t="s">
        <v>75</v>
      </c>
      <c r="C173" s="57" t="s">
        <v>76</v>
      </c>
      <c r="D173" s="57">
        <v>2105</v>
      </c>
      <c r="E173" s="53" t="s">
        <v>457</v>
      </c>
      <c r="F173" s="49" t="s">
        <v>458</v>
      </c>
      <c r="G173" s="47"/>
    </row>
    <row r="174" spans="1:7" ht="13.5">
      <c r="A174" s="43">
        <v>21</v>
      </c>
      <c r="B174" s="57" t="s">
        <v>75</v>
      </c>
      <c r="C174" s="57" t="s">
        <v>76</v>
      </c>
      <c r="D174" s="57">
        <v>2106</v>
      </c>
      <c r="E174" s="53" t="s">
        <v>459</v>
      </c>
      <c r="F174" s="49" t="s">
        <v>460</v>
      </c>
      <c r="G174" s="47"/>
    </row>
    <row r="175" spans="1:7" ht="13.5">
      <c r="A175" s="43">
        <v>21</v>
      </c>
      <c r="B175" s="57" t="s">
        <v>75</v>
      </c>
      <c r="C175" s="57" t="s">
        <v>76</v>
      </c>
      <c r="D175" s="57">
        <v>2107</v>
      </c>
      <c r="E175" s="53" t="s">
        <v>461</v>
      </c>
      <c r="F175" s="49" t="s">
        <v>462</v>
      </c>
      <c r="G175" s="47"/>
    </row>
    <row r="176" spans="1:7" ht="13.5">
      <c r="A176" s="43">
        <v>21</v>
      </c>
      <c r="B176" s="62" t="s">
        <v>77</v>
      </c>
      <c r="C176" s="62" t="s">
        <v>32</v>
      </c>
      <c r="D176" s="62">
        <v>2191</v>
      </c>
      <c r="E176" s="64" t="s">
        <v>78</v>
      </c>
      <c r="F176" s="65" t="s">
        <v>463</v>
      </c>
      <c r="G176" s="66"/>
    </row>
    <row r="177" spans="1:7" ht="13.5">
      <c r="A177" s="38">
        <v>22</v>
      </c>
      <c r="B177" s="67" t="s">
        <v>79</v>
      </c>
      <c r="C177" s="67" t="s">
        <v>80</v>
      </c>
      <c r="D177" s="67">
        <v>2201</v>
      </c>
      <c r="E177" s="75" t="s">
        <v>464</v>
      </c>
      <c r="F177" s="69" t="s">
        <v>465</v>
      </c>
      <c r="G177" s="42"/>
    </row>
    <row r="178" spans="1:7" ht="13.5">
      <c r="A178" s="43">
        <v>22</v>
      </c>
      <c r="B178" s="57" t="s">
        <v>79</v>
      </c>
      <c r="C178" s="57" t="s">
        <v>80</v>
      </c>
      <c r="D178" s="57">
        <v>2202</v>
      </c>
      <c r="E178" s="53" t="s">
        <v>466</v>
      </c>
      <c r="F178" s="49" t="s">
        <v>467</v>
      </c>
      <c r="G178" s="47"/>
    </row>
    <row r="179" spans="1:7" ht="13.5">
      <c r="A179" s="43">
        <v>22</v>
      </c>
      <c r="B179" s="57" t="s">
        <v>79</v>
      </c>
      <c r="C179" s="57" t="s">
        <v>80</v>
      </c>
      <c r="D179" s="57">
        <v>2203</v>
      </c>
      <c r="E179" s="53" t="s">
        <v>468</v>
      </c>
      <c r="F179" s="49" t="s">
        <v>469</v>
      </c>
      <c r="G179" s="47"/>
    </row>
    <row r="180" spans="1:7" ht="13.5">
      <c r="A180" s="43">
        <v>22</v>
      </c>
      <c r="B180" s="57" t="s">
        <v>79</v>
      </c>
      <c r="C180" s="57" t="s">
        <v>80</v>
      </c>
      <c r="D180" s="57">
        <v>2204</v>
      </c>
      <c r="E180" s="53" t="s">
        <v>470</v>
      </c>
      <c r="F180" s="49" t="s">
        <v>471</v>
      </c>
      <c r="G180" s="47"/>
    </row>
    <row r="181" spans="1:7" ht="13.5">
      <c r="A181" s="43">
        <v>22</v>
      </c>
      <c r="B181" s="57" t="s">
        <v>79</v>
      </c>
      <c r="C181" s="57" t="s">
        <v>80</v>
      </c>
      <c r="D181" s="57">
        <v>2205</v>
      </c>
      <c r="E181" s="53" t="s">
        <v>472</v>
      </c>
      <c r="F181" s="49" t="s">
        <v>473</v>
      </c>
      <c r="G181" s="47"/>
    </row>
    <row r="182" spans="1:7" ht="13.5">
      <c r="A182" s="43">
        <v>22</v>
      </c>
      <c r="B182" s="57" t="s">
        <v>79</v>
      </c>
      <c r="C182" s="57" t="s">
        <v>80</v>
      </c>
      <c r="D182" s="57">
        <v>2206</v>
      </c>
      <c r="E182" s="53" t="s">
        <v>474</v>
      </c>
      <c r="F182" s="49" t="s">
        <v>475</v>
      </c>
      <c r="G182" s="47"/>
    </row>
    <row r="183" spans="1:7" ht="13.5">
      <c r="A183" s="43">
        <v>22</v>
      </c>
      <c r="B183" s="57" t="s">
        <v>79</v>
      </c>
      <c r="C183" s="57" t="s">
        <v>80</v>
      </c>
      <c r="D183" s="57">
        <v>2207</v>
      </c>
      <c r="E183" s="53" t="s">
        <v>476</v>
      </c>
      <c r="F183" s="49" t="s">
        <v>477</v>
      </c>
      <c r="G183" s="47"/>
    </row>
    <row r="184" spans="1:7" ht="13.5">
      <c r="A184" s="43">
        <v>22</v>
      </c>
      <c r="B184" s="70" t="s">
        <v>79</v>
      </c>
      <c r="C184" s="70" t="s">
        <v>80</v>
      </c>
      <c r="D184" s="70">
        <v>2208</v>
      </c>
      <c r="E184" s="55" t="s">
        <v>478</v>
      </c>
      <c r="F184" s="56" t="s">
        <v>479</v>
      </c>
      <c r="G184" s="71"/>
    </row>
    <row r="185" spans="1:7" ht="13.5">
      <c r="A185" s="38">
        <v>23</v>
      </c>
      <c r="B185" s="58" t="s">
        <v>81</v>
      </c>
      <c r="C185" s="58" t="s">
        <v>82</v>
      </c>
      <c r="D185" s="58">
        <v>2301</v>
      </c>
      <c r="E185" s="59" t="s">
        <v>480</v>
      </c>
      <c r="F185" s="60" t="s">
        <v>481</v>
      </c>
      <c r="G185" s="61"/>
    </row>
    <row r="186" spans="1:7" ht="13.5">
      <c r="A186" s="43">
        <v>23</v>
      </c>
      <c r="B186" s="57" t="s">
        <v>81</v>
      </c>
      <c r="C186" s="57" t="s">
        <v>82</v>
      </c>
      <c r="D186" s="57">
        <v>2302</v>
      </c>
      <c r="E186" s="53" t="s">
        <v>482</v>
      </c>
      <c r="F186" s="49" t="s">
        <v>483</v>
      </c>
      <c r="G186" s="47"/>
    </row>
    <row r="187" spans="1:7" ht="13.5">
      <c r="A187" s="43">
        <v>23</v>
      </c>
      <c r="B187" s="57" t="s">
        <v>81</v>
      </c>
      <c r="C187" s="57" t="s">
        <v>82</v>
      </c>
      <c r="D187" s="57">
        <v>2303</v>
      </c>
      <c r="E187" s="53" t="s">
        <v>484</v>
      </c>
      <c r="F187" s="49" t="s">
        <v>485</v>
      </c>
      <c r="G187" s="47"/>
    </row>
    <row r="188" spans="1:7" ht="13.5">
      <c r="A188" s="43">
        <v>23</v>
      </c>
      <c r="B188" s="57" t="s">
        <v>81</v>
      </c>
      <c r="C188" s="57" t="s">
        <v>83</v>
      </c>
      <c r="D188" s="57">
        <v>2304</v>
      </c>
      <c r="E188" s="53" t="s">
        <v>486</v>
      </c>
      <c r="F188" s="49" t="s">
        <v>487</v>
      </c>
      <c r="G188" s="47"/>
    </row>
    <row r="189" spans="1:7" ht="13.5">
      <c r="A189" s="43">
        <v>23</v>
      </c>
      <c r="B189" s="57" t="s">
        <v>81</v>
      </c>
      <c r="C189" s="57" t="s">
        <v>83</v>
      </c>
      <c r="D189" s="57">
        <v>2305</v>
      </c>
      <c r="E189" s="53" t="s">
        <v>488</v>
      </c>
      <c r="F189" s="49" t="s">
        <v>489</v>
      </c>
      <c r="G189" s="47"/>
    </row>
    <row r="190" spans="1:7" ht="13.5">
      <c r="A190" s="43">
        <v>23</v>
      </c>
      <c r="B190" s="57" t="s">
        <v>81</v>
      </c>
      <c r="C190" s="57" t="s">
        <v>490</v>
      </c>
      <c r="D190" s="57">
        <v>2381</v>
      </c>
      <c r="E190" s="53" t="s">
        <v>491</v>
      </c>
      <c r="F190" s="49" t="s">
        <v>492</v>
      </c>
      <c r="G190" s="47"/>
    </row>
    <row r="191" spans="1:7" ht="13.5">
      <c r="A191" s="43">
        <v>23</v>
      </c>
      <c r="B191" s="57" t="s">
        <v>84</v>
      </c>
      <c r="C191" s="57" t="s">
        <v>32</v>
      </c>
      <c r="D191" s="57">
        <v>2391</v>
      </c>
      <c r="E191" s="53" t="s">
        <v>85</v>
      </c>
      <c r="F191" s="49" t="s">
        <v>493</v>
      </c>
      <c r="G191" s="47"/>
    </row>
    <row r="192" spans="1:7" ht="13.5">
      <c r="A192" s="43">
        <v>23</v>
      </c>
      <c r="B192" s="62" t="s">
        <v>84</v>
      </c>
      <c r="C192" s="62" t="s">
        <v>32</v>
      </c>
      <c r="D192" s="62">
        <v>2392</v>
      </c>
      <c r="E192" s="64" t="s">
        <v>546</v>
      </c>
      <c r="F192" s="65" t="s">
        <v>547</v>
      </c>
      <c r="G192" s="110" t="s">
        <v>548</v>
      </c>
    </row>
    <row r="193" spans="1:7" ht="13.5">
      <c r="A193" s="38">
        <v>24</v>
      </c>
      <c r="B193" s="67" t="s">
        <v>86</v>
      </c>
      <c r="C193" s="67" t="s">
        <v>87</v>
      </c>
      <c r="D193" s="67">
        <v>2401</v>
      </c>
      <c r="E193" s="68" t="s">
        <v>494</v>
      </c>
      <c r="F193" s="69" t="s">
        <v>495</v>
      </c>
      <c r="G193" s="42"/>
    </row>
    <row r="194" spans="1:7" ht="13.5">
      <c r="A194" s="43">
        <v>24</v>
      </c>
      <c r="B194" s="57" t="s">
        <v>86</v>
      </c>
      <c r="C194" s="57" t="s">
        <v>88</v>
      </c>
      <c r="D194" s="57">
        <v>2402</v>
      </c>
      <c r="E194" s="53" t="s">
        <v>496</v>
      </c>
      <c r="F194" s="49" t="s">
        <v>497</v>
      </c>
      <c r="G194" s="47"/>
    </row>
    <row r="195" spans="1:7" ht="13.5">
      <c r="A195" s="43">
        <v>24</v>
      </c>
      <c r="B195" s="57" t="s">
        <v>86</v>
      </c>
      <c r="C195" s="57" t="s">
        <v>89</v>
      </c>
      <c r="D195" s="57">
        <v>2403</v>
      </c>
      <c r="E195" s="53" t="s">
        <v>498</v>
      </c>
      <c r="F195" s="49" t="s">
        <v>499</v>
      </c>
      <c r="G195" s="47"/>
    </row>
    <row r="196" spans="1:7" ht="13.5">
      <c r="A196" s="43">
        <v>24</v>
      </c>
      <c r="B196" s="57" t="s">
        <v>86</v>
      </c>
      <c r="C196" s="57" t="s">
        <v>40</v>
      </c>
      <c r="D196" s="57">
        <v>2481</v>
      </c>
      <c r="E196" s="53" t="s">
        <v>90</v>
      </c>
      <c r="F196" s="49" t="s">
        <v>500</v>
      </c>
      <c r="G196" s="47"/>
    </row>
    <row r="197" spans="1:7" ht="13.5">
      <c r="A197" s="43">
        <v>24</v>
      </c>
      <c r="B197" s="57" t="s">
        <v>91</v>
      </c>
      <c r="C197" s="57" t="s">
        <v>32</v>
      </c>
      <c r="D197" s="57">
        <v>2491</v>
      </c>
      <c r="E197" s="53" t="s">
        <v>92</v>
      </c>
      <c r="F197" s="49" t="s">
        <v>501</v>
      </c>
      <c r="G197" s="47"/>
    </row>
    <row r="198" spans="1:7" ht="13.5">
      <c r="A198" s="43">
        <v>24</v>
      </c>
      <c r="B198" s="62" t="s">
        <v>91</v>
      </c>
      <c r="C198" s="62" t="s">
        <v>32</v>
      </c>
      <c r="D198" s="62">
        <v>2492</v>
      </c>
      <c r="E198" s="64" t="s">
        <v>93</v>
      </c>
      <c r="F198" s="65" t="s">
        <v>502</v>
      </c>
      <c r="G198" s="66"/>
    </row>
    <row r="199" spans="1:7" ht="13.5">
      <c r="A199" s="38">
        <v>25</v>
      </c>
      <c r="B199" s="58" t="s">
        <v>94</v>
      </c>
      <c r="C199" s="58" t="s">
        <v>95</v>
      </c>
      <c r="D199" s="58">
        <v>2501</v>
      </c>
      <c r="E199" s="59" t="s">
        <v>96</v>
      </c>
      <c r="F199" s="60" t="s">
        <v>503</v>
      </c>
      <c r="G199" s="61"/>
    </row>
    <row r="200" spans="1:7" ht="13.5">
      <c r="A200" s="43">
        <v>25</v>
      </c>
      <c r="B200" s="62" t="s">
        <v>94</v>
      </c>
      <c r="C200" s="62" t="s">
        <v>97</v>
      </c>
      <c r="D200" s="62">
        <v>2502</v>
      </c>
      <c r="E200" s="64" t="s">
        <v>504</v>
      </c>
      <c r="F200" s="65" t="s">
        <v>505</v>
      </c>
      <c r="G200" s="66"/>
    </row>
    <row r="201" spans="1:7" ht="13.5">
      <c r="A201" s="38">
        <v>26</v>
      </c>
      <c r="B201" s="57" t="s">
        <v>98</v>
      </c>
      <c r="C201" s="57" t="s">
        <v>99</v>
      </c>
      <c r="D201" s="57">
        <v>2601</v>
      </c>
      <c r="E201" s="53" t="s">
        <v>506</v>
      </c>
      <c r="F201" s="49" t="s">
        <v>507</v>
      </c>
      <c r="G201" s="47"/>
    </row>
    <row r="202" spans="1:7" ht="13.5">
      <c r="A202" s="43">
        <v>26</v>
      </c>
      <c r="B202" s="57" t="s">
        <v>98</v>
      </c>
      <c r="C202" s="57" t="s">
        <v>99</v>
      </c>
      <c r="D202" s="57">
        <v>2602</v>
      </c>
      <c r="E202" s="53" t="s">
        <v>508</v>
      </c>
      <c r="F202" s="49" t="s">
        <v>509</v>
      </c>
      <c r="G202" s="47"/>
    </row>
    <row r="203" spans="1:7" ht="13.5">
      <c r="A203" s="43">
        <v>26</v>
      </c>
      <c r="B203" s="57" t="s">
        <v>98</v>
      </c>
      <c r="C203" s="57" t="s">
        <v>99</v>
      </c>
      <c r="D203" s="57">
        <v>2603</v>
      </c>
      <c r="E203" s="53" t="s">
        <v>510</v>
      </c>
      <c r="F203" s="49" t="s">
        <v>511</v>
      </c>
      <c r="G203" s="47"/>
    </row>
    <row r="204" spans="1:7" ht="13.5">
      <c r="A204" s="43">
        <v>26</v>
      </c>
      <c r="B204" s="57" t="s">
        <v>98</v>
      </c>
      <c r="C204" s="57" t="s">
        <v>99</v>
      </c>
      <c r="D204" s="57">
        <v>2604</v>
      </c>
      <c r="E204" s="53" t="s">
        <v>512</v>
      </c>
      <c r="F204" s="49" t="s">
        <v>513</v>
      </c>
      <c r="G204" s="47"/>
    </row>
    <row r="205" spans="1:7" ht="13.5">
      <c r="A205" s="43">
        <v>26</v>
      </c>
      <c r="B205" s="57" t="s">
        <v>98</v>
      </c>
      <c r="C205" s="57" t="s">
        <v>99</v>
      </c>
      <c r="D205" s="57">
        <v>2605</v>
      </c>
      <c r="E205" s="53" t="s">
        <v>514</v>
      </c>
      <c r="F205" s="49" t="s">
        <v>515</v>
      </c>
      <c r="G205" s="47"/>
    </row>
    <row r="206" spans="1:7" ht="13.5">
      <c r="A206" s="43">
        <v>27</v>
      </c>
      <c r="B206" s="57"/>
      <c r="C206" s="57"/>
      <c r="D206" s="57">
        <v>2700</v>
      </c>
      <c r="E206" s="53"/>
      <c r="F206" s="49"/>
      <c r="G206" s="47"/>
    </row>
    <row r="207" spans="1:7" ht="13.5">
      <c r="A207" s="43">
        <v>27</v>
      </c>
      <c r="B207" s="57"/>
      <c r="C207" s="57"/>
      <c r="D207" s="57">
        <v>2701</v>
      </c>
      <c r="E207" s="53"/>
      <c r="F207" s="49"/>
      <c r="G207" s="47"/>
    </row>
    <row r="208" spans="1:7" ht="13.5">
      <c r="A208" s="43">
        <v>27</v>
      </c>
      <c r="B208" s="57"/>
      <c r="C208" s="57"/>
      <c r="D208" s="57">
        <v>2702</v>
      </c>
      <c r="E208" s="53"/>
      <c r="F208" s="49"/>
      <c r="G208" s="47"/>
    </row>
    <row r="209" spans="1:7" ht="13.5">
      <c r="A209" s="43">
        <v>27</v>
      </c>
      <c r="B209" s="57"/>
      <c r="C209" s="57"/>
      <c r="D209" s="57">
        <v>2703</v>
      </c>
      <c r="E209" s="53"/>
      <c r="F209" s="49"/>
      <c r="G209" s="47"/>
    </row>
    <row r="210" spans="1:7" ht="13.5">
      <c r="A210" s="43">
        <v>27</v>
      </c>
      <c r="B210" s="57"/>
      <c r="C210" s="57"/>
      <c r="D210" s="57">
        <v>2704</v>
      </c>
      <c r="E210" s="53"/>
      <c r="F210" s="49"/>
      <c r="G210" s="47"/>
    </row>
    <row r="211" spans="1:7" ht="14.25" thickBot="1">
      <c r="A211" s="76">
        <v>27</v>
      </c>
      <c r="B211" s="77"/>
      <c r="C211" s="77"/>
      <c r="D211" s="77">
        <v>2705</v>
      </c>
      <c r="E211" s="78"/>
      <c r="F211" s="79"/>
      <c r="G211" s="80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1" manualBreakCount="1"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地区理事出力用(感想画)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'地区理事出力用(感想画)'!Print_Area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2024-06-19T06:03:31Z</dcterms:modified>
</cp:coreProperties>
</file>